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315" windowHeight="10875" tabRatio="703" activeTab="8"/>
  </bookViews>
  <sheets>
    <sheet name="Стр.1" sheetId="1" r:id="rId1"/>
    <sheet name="Стр.2" sheetId="2" r:id="rId2"/>
    <sheet name="1." sheetId="3" r:id="rId3"/>
    <sheet name="2." sheetId="4" r:id="rId4"/>
    <sheet name="Стр.5" sheetId="5" r:id="rId5"/>
    <sheet name="3." sheetId="6" r:id="rId6"/>
    <sheet name="4." sheetId="7" r:id="rId7"/>
    <sheet name="1.1" sheetId="8" r:id="rId8"/>
    <sheet name="1.2" sheetId="9" r:id="rId9"/>
    <sheet name="1.3" sheetId="10" r:id="rId10"/>
    <sheet name="1.4" sheetId="11" r:id="rId11"/>
    <sheet name="2" sheetId="12" r:id="rId12"/>
    <sheet name="3" sheetId="13" r:id="rId13"/>
    <sheet name="4" sheetId="14" r:id="rId14"/>
    <sheet name="5" sheetId="15" r:id="rId15"/>
    <sheet name="6.1" sheetId="16" r:id="rId16"/>
    <sheet name="6.2" sheetId="17" r:id="rId17"/>
    <sheet name="6.3" sheetId="18" r:id="rId18"/>
    <sheet name="6.4" sheetId="19" r:id="rId19"/>
    <sheet name="6.5" sheetId="20" r:id="rId20"/>
    <sheet name="6.6" sheetId="21" r:id="rId21"/>
    <sheet name="5.7" sheetId="22" r:id="rId22"/>
  </sheets>
  <definedNames>
    <definedName name="_xlnm.Print_Titles" localSheetId="3">'2.'!$7:$11</definedName>
    <definedName name="_xlnm.Print_Area" localSheetId="2">'1.'!$A$1:$C$29</definedName>
    <definedName name="_xlnm.Print_Area" localSheetId="7">'1.1'!$A$1:$J$22</definedName>
    <definedName name="_xlnm.Print_Area" localSheetId="8">'1.2'!$A$1:$F$12</definedName>
    <definedName name="_xlnm.Print_Area" localSheetId="9">'1.3'!$A$1:$F$10</definedName>
    <definedName name="_xlnm.Print_Area" localSheetId="10">'1.4'!$A$1:$D$26</definedName>
    <definedName name="_xlnm.Print_Area" localSheetId="11">'2'!$A$1:$E$12</definedName>
    <definedName name="_xlnm.Print_Area" localSheetId="3">'2.'!$A$1:$L$49</definedName>
    <definedName name="_xlnm.Print_Area" localSheetId="12">'3'!$A$1:$E$14</definedName>
    <definedName name="_xlnm.Print_Area" localSheetId="5">'3.'!$A$1:$C$15</definedName>
    <definedName name="_xlnm.Print_Area" localSheetId="13">'4'!$A$1:$E$12</definedName>
    <definedName name="_xlnm.Print_Area" localSheetId="6">'4.'!$A$1:$C$11</definedName>
    <definedName name="_xlnm.Print_Area" localSheetId="14">'5'!$A$1:$E$14</definedName>
    <definedName name="_xlnm.Print_Area" localSheetId="21">'5.7'!$A$1:$E$24</definedName>
    <definedName name="_xlnm.Print_Area" localSheetId="15">'6.1'!$A$1:$F$13</definedName>
    <definedName name="_xlnm.Print_Area" localSheetId="16">'6.2'!$A$1:$E$11</definedName>
    <definedName name="_xlnm.Print_Area" localSheetId="17">'6.3'!$A$1:$F$13</definedName>
    <definedName name="_xlnm.Print_Area" localSheetId="18">'6.4'!$A$1:$E$11</definedName>
    <definedName name="_xlnm.Print_Area" localSheetId="19">'6.5'!$A$1:$E$19</definedName>
    <definedName name="_xlnm.Print_Area" localSheetId="20">'6.6'!$A$1:$D$19</definedName>
    <definedName name="_xlnm.Print_Area" localSheetId="0">'Стр.1'!$A$1:$DN$43</definedName>
    <definedName name="_xlnm.Print_Area" localSheetId="1">'Стр.2'!$A$1:$DX$35</definedName>
    <definedName name="_xlnm.Print_Area" localSheetId="4">'Стр.5'!$A$1:$L$45</definedName>
  </definedNames>
  <calcPr fullCalcOnLoad="1"/>
</workbook>
</file>

<file path=xl/sharedStrings.xml><?xml version="1.0" encoding="utf-8"?>
<sst xmlns="http://schemas.openxmlformats.org/spreadsheetml/2006/main" count="513" uniqueCount="335">
  <si>
    <t>Таблица 2</t>
  </si>
  <si>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</si>
  <si>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</si>
  <si>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</si>
  <si>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</si>
  <si>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</si>
  <si>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</si>
  <si>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</si>
  <si>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</si>
  <si>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</si>
  <si>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</si>
  <si>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</si>
  <si>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</si>
  <si>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</si>
  <si>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</si>
  <si>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</si>
  <si>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</si>
  <si>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</si>
  <si>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</si>
  <si>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</si>
  <si>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</si>
  <si>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</si>
  <si>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</si>
  <si>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</si>
  <si>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</si>
  <si>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</si>
  <si>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</si>
  <si>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</si>
  <si>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</si>
  <si>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</si>
  <si>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</si>
  <si>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</si>
  <si>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</si>
  <si>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</si>
  <si>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</si>
  <si>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</si>
  <si>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</si>
  <si>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</si>
  <si>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</si>
  <si>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         1. Расчеты (обоснования) выплат персоналу (строка 210)</t>
  </si>
  <si>
    <t xml:space="preserve">            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</si>
  <si>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</si>
  <si>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</si>
  <si>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</si>
  <si>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</si>
  <si>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</si>
  <si>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</si>
  <si>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</si>
  <si>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</si>
  <si>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</si>
  <si>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</si>
  <si>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</si>
  <si>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</si>
  <si>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</si>
  <si>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</si>
  <si>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</si>
  <si>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 xml:space="preserve"> 3. Расчет (обоснование) расходов на уплату налогов,сборов и иных платежей</t>
  </si>
  <si>
    <t>1.4. Расчеты (обоснования) страховых взносов на обязательное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</si>
  <si>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</si>
  <si>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</si>
  <si>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</si>
  <si>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</si>
  <si>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</si>
  <si>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</si>
  <si>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</si>
  <si>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</si>
  <si>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</si>
  <si>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</si>
  <si>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</si>
  <si>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</si>
  <si>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</si>
  <si>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</si>
  <si>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</si>
  <si>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</si>
  <si>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</si>
  <si>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</si>
  <si>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</si>
  <si>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</si>
  <si>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</si>
  <si>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                     на закупку товаров, работ, услуг)</t>
  </si>
  <si>
    <t>Размер одной выплаты, руб.</t>
  </si>
  <si>
    <t>Количество выплат в год</t>
  </si>
  <si>
    <t>Общая сумма выплат, руб. (гр. 3 x гр. 4)</t>
  </si>
  <si>
    <t>Количество номеров</t>
  </si>
  <si>
    <t>Количество платежей в год</t>
  </si>
  <si>
    <t>Стоимость за единицу, руб.</t>
  </si>
  <si>
    <t>Сумма, руб. (гр. 3 x гр. 4 x гр. 5)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</si>
  <si>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</si>
  <si>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</si>
  <si>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</si>
  <si>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</si>
  <si>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</si>
  <si>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</si>
  <si>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</si>
  <si>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Количество</t>
  </si>
  <si>
    <t>Ставка арендной платы</t>
  </si>
  <si>
    <t>Стоимость с учетом НДС, руб.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</si>
  <si>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</si>
  <si>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</si>
  <si>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</si>
  <si>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</si>
  <si>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</si>
  <si>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</si>
  <si>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</si>
  <si>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 x гр. 3)</t>
  </si>
  <si>
    <t>начисления на выплаты по оплате труда</t>
  </si>
  <si>
    <t xml:space="preserve">оплата труда  </t>
  </si>
  <si>
    <t>прочие выплаты</t>
  </si>
  <si>
    <t>1.3. Расчеты (обоснования) выплат персоналу по уходу</t>
  </si>
  <si>
    <t xml:space="preserve">                               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</si>
  <si>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</si>
  <si>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</si>
  <si>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</si>
  <si>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</si>
  <si>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</si>
  <si>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</si>
  <si>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</si>
  <si>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</si>
  <si>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</si>
  <si>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</si>
  <si>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</si>
  <si>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</si>
  <si>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</si>
  <si>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</si>
  <si>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1.2. Расчеты (обоснования) выплат персоналу при направлении</t>
  </si>
  <si>
    <t xml:space="preserve">                         в служебные командировки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</si>
  <si>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</si>
  <si>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</si>
  <si>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</si>
  <si>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 xml:space="preserve">                   на 01 января 2017 г.</t>
  </si>
  <si>
    <t>Таблица 3.</t>
  </si>
  <si>
    <t>Таблица 1.1</t>
  </si>
  <si>
    <t>КОДЫ</t>
  </si>
  <si>
    <t>Таблица 1.2</t>
  </si>
  <si>
    <t>Таблица 1.3</t>
  </si>
  <si>
    <t>Таблица 1.4</t>
  </si>
  <si>
    <t>Таблица 3</t>
  </si>
  <si>
    <t>Таблица 4</t>
  </si>
  <si>
    <t xml:space="preserve">Фонд оплаты труда в год, руб. </t>
  </si>
  <si>
    <t>безвозмездные перечисления организациям</t>
  </si>
  <si>
    <t>Таблица 4.</t>
  </si>
  <si>
    <t>средств, материальных запасов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</si>
  <si>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</si>
  <si>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</si>
  <si>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 xml:space="preserve"> фонд обязательного медицинского страхования</t>
  </si>
  <si>
    <t>нет плана, должна быть распечатана и равна нулю</t>
  </si>
  <si>
    <t>Таблица 2.</t>
  </si>
  <si>
    <t>2. Расчеты (обоснования) расходов на социальные и иные</t>
  </si>
  <si>
    <t xml:space="preserve">                             выплаты населению</t>
  </si>
  <si>
    <t>10</t>
  </si>
  <si>
    <t>Показатели финансового состояния учреждения (подразделения)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</si>
  <si>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</si>
  <si>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</si>
  <si>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</si>
  <si>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</si>
  <si>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</si>
  <si>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</si>
  <si>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</si>
  <si>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</si>
  <si>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</si>
  <si>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</si>
  <si>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</si>
  <si>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</si>
  <si>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</si>
  <si>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</si>
  <si>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</si>
  <si>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</si>
  <si>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</si>
  <si>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</si>
  <si>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</si>
  <si>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</si>
  <si>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</si>
  <si>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2017</t>
  </si>
  <si>
    <t xml:space="preserve"> год</t>
  </si>
  <si>
    <t>Форма по КФД</t>
  </si>
  <si>
    <t xml:space="preserve">Наименование </t>
  </si>
  <si>
    <t>по ОКПО</t>
  </si>
  <si>
    <t>учреждения</t>
  </si>
  <si>
    <t>(подразделения)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</si>
  <si>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</si>
  <si>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</si>
  <si>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</si>
  <si>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</si>
  <si>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</si>
  <si>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</si>
  <si>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</si>
  <si>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</si>
  <si>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 xml:space="preserve">учреждения </t>
  </si>
  <si>
    <t xml:space="preserve">I. Основные сведения о деятельности муниципального учреждения 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</si>
  <si>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</si>
  <si>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</si>
  <si>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</si>
  <si>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>Показатели выплат по расходам</t>
  </si>
  <si>
    <t>на закупку товаров, работ, услуг учреждения (подразделения)</t>
  </si>
  <si>
    <t>на 01.01.2017 г.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</si>
  <si>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</si>
  <si>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</si>
  <si>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</si>
  <si>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</si>
  <si>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</si>
  <si>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</si>
  <si>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год</t>
  </si>
  <si>
    <t>на 2018 год</t>
  </si>
  <si>
    <t>на 2019 год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</si>
  <si>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</si>
  <si>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</si>
  <si>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</si>
  <si>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Министр образования, науки и молодежи Республики Крым</t>
  </si>
  <si>
    <t>Н.Г. Гончарова</t>
  </si>
  <si>
    <t>(финансовый год)</t>
  </si>
  <si>
    <t xml:space="preserve">                   на                                          201     г.</t>
  </si>
  <si>
    <t>1.1. Цели деятельности учреждения (подразделения) в соответствии с федеральными законами, иными нормативными (муниципальными) правовыми актами и уставом учреждения (положением подразделения)</t>
  </si>
  <si>
    <t>1.2.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</si>
  <si>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</t>
  </si>
  <si>
    <t xml:space="preserve">                            рублей,</t>
  </si>
  <si>
    <t xml:space="preserve">1.6. численность  штатная/ фактическая (ед,/чел.)
</t>
  </si>
  <si>
    <t>выплаты студентам из числа детей-сирот</t>
  </si>
  <si>
    <t>стипендии</t>
  </si>
  <si>
    <t>налог на имущество</t>
  </si>
  <si>
    <t>уплата прочих налогов, сборов и иных платежей</t>
  </si>
  <si>
    <t>коммунальные платежи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</si>
  <si>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</si>
  <si>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</si>
  <si>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Код видов расходов           ___________</t>
  </si>
  <si>
    <t>Источник финансового обеспечения ________________________________________________________________________________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</si>
  <si>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года,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ст.5592; 2015, № 51, ст.7233).</t>
  </si>
  <si>
    <t>Код видов расходов  __________</t>
  </si>
  <si>
    <t>Источник финансового обеспечения ____________________________________________________</t>
  </si>
  <si>
    <t>Код видов расходов  ________</t>
  </si>
  <si>
    <t>Источник финансового обеспечения _____________________________________________</t>
  </si>
  <si>
    <t xml:space="preserve">     5. Расчет (обоснование) прочих расходов (кроме расходов</t>
  </si>
  <si>
    <t>Таблица 5</t>
  </si>
  <si>
    <t>4. Расчет (обоснование) расходов на безвозмездные перечисления организациям</t>
  </si>
  <si>
    <t xml:space="preserve"> 6. Расчет (обоснование) расходов на закупку товаров, работ, услуг</t>
  </si>
  <si>
    <t>Источник финансового обеспечения _________________________________________________</t>
  </si>
  <si>
    <t>Таблица 6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</si>
  <si>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</si>
  <si>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</si>
  <si>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Таблица 6.2.</t>
  </si>
  <si>
    <t>Таблица 6.3.</t>
  </si>
  <si>
    <t xml:space="preserve">      6.3. Расчет (обоснование) расходов на оплату коммунальных услуг</t>
  </si>
  <si>
    <t>4*</t>
  </si>
  <si>
    <t>6*</t>
  </si>
  <si>
    <t>* Нумерация соответствует оригиналу.</t>
  </si>
  <si>
    <t>Таблица 6.4.</t>
  </si>
  <si>
    <t xml:space="preserve">     6.4. Расчет (обоснование) расходов на оплату аренды имущества</t>
  </si>
  <si>
    <t>Таблица 6.5.</t>
  </si>
  <si>
    <t xml:space="preserve">         6.5. Расчет (обоснование) расходов на оплату работ, услуг</t>
  </si>
  <si>
    <t>Таблица 6.6.</t>
  </si>
  <si>
    <t>6.6. Расчет (обоснование) расходов на оплату прочих работ, услуг</t>
  </si>
  <si>
    <t>Таблица 6.7.</t>
  </si>
  <si>
    <t>6.7. Расчет (обоснование) расходов на приобретение основных</t>
  </si>
  <si>
    <t>II. Расчеты (обоснования) к плану финансово-хозяйственной деятельности государственного (муниципального) учреждения</t>
  </si>
  <si>
    <t>СОГЛАСОВАНО</t>
  </si>
  <si>
    <t>УТВЕРЖДАЮ</t>
  </si>
  <si>
    <t>государственного</t>
  </si>
  <si>
    <t>КПП</t>
  </si>
  <si>
    <t>ИНН</t>
  </si>
  <si>
    <t>ОГРН</t>
  </si>
  <si>
    <t>ОКВЕД</t>
  </si>
  <si>
    <t>ОКАТО</t>
  </si>
  <si>
    <t>Код по реестру участников бюджетного процесса, а также юридических лиц, не являющихся участниками бюджетного процесса)</t>
  </si>
  <si>
    <t>Министерство образования, науки и молодежи Республики Крым</t>
  </si>
  <si>
    <t>Единица измерения показателей: руб.</t>
  </si>
  <si>
    <t>Услуги связи</t>
  </si>
  <si>
    <t>Оплата проезда</t>
  </si>
  <si>
    <t>Оплата суточных</t>
  </si>
  <si>
    <t>Оплата проживания</t>
  </si>
  <si>
    <t>Налог на имущество</t>
  </si>
  <si>
    <t>Транспортный налог, прочие налоги</t>
  </si>
  <si>
    <t>Оказание услуг интернет-провайдером</t>
  </si>
  <si>
    <t>Согл. контракта</t>
  </si>
  <si>
    <t>Оплата потребления газа</t>
  </si>
  <si>
    <t>Оплата потребления электроэнергии</t>
  </si>
  <si>
    <t>Оплата водоснабжения, канализации</t>
  </si>
  <si>
    <t>Текущий ремонт помещения</t>
  </si>
  <si>
    <t>Оказание услуг по приемке и проверке дымовых и вентиляционных каналов</t>
  </si>
  <si>
    <t xml:space="preserve">Обслуживани средст измерения (сигнализатор газа, водомеры) </t>
  </si>
  <si>
    <t>Лабораторная проверка электрооборудования здания-заземление</t>
  </si>
  <si>
    <t>Оказание услуг по сбору и транспортированию и размещению отходов 4-5 классов опасности ТБО</t>
  </si>
  <si>
    <t>Дизинфекция, дизинсекция, дератизация</t>
  </si>
  <si>
    <t>Страхование гражданской ответственности при использовании транспортных средств</t>
  </si>
  <si>
    <t>Техническое обслуживание огнетушителей</t>
  </si>
  <si>
    <t>Бланки строгой отчетности</t>
  </si>
  <si>
    <t>Закупка строительных материалов</t>
  </si>
  <si>
    <t>Хозтовары</t>
  </si>
  <si>
    <t>Аптечки</t>
  </si>
  <si>
    <t>Закупка журналов учета работы педогога</t>
  </si>
  <si>
    <t>Компьютеры</t>
  </si>
  <si>
    <t>Мебель</t>
  </si>
  <si>
    <t>Конвектор</t>
  </si>
  <si>
    <t>Техническое обслуживание и ремонт орг. техники</t>
  </si>
  <si>
    <t>Пожарная декларация</t>
  </si>
  <si>
    <t>Оказание услуг по подписке и доставке периодических изданий (журналов) на 2016г</t>
  </si>
  <si>
    <t>Оказание услуг по настройке и сопровождению программного и информационного обеспечения лицензионных программ продуктов 1С.</t>
  </si>
  <si>
    <t>Сопровождение, обслуживание и техническая поддержка программы 1С</t>
  </si>
  <si>
    <t>Оказание услуг по информационному обслуживанию справочно-правовой системы</t>
  </si>
  <si>
    <t>Услуги санитарно-эпидемиологической службы, Оказание медицинских услуг</t>
  </si>
  <si>
    <t>Повышение квалификации</t>
  </si>
  <si>
    <t>Геодезические работы</t>
  </si>
  <si>
    <t>Код видов расходов  244</t>
  </si>
  <si>
    <t>Код видов расходов 244</t>
  </si>
  <si>
    <t>________102,5_____/__102,5____________</t>
  </si>
  <si>
    <t>Члек В.В.</t>
  </si>
  <si>
    <t>09</t>
  </si>
  <si>
    <t>января</t>
  </si>
  <si>
    <t>17</t>
  </si>
  <si>
    <t>777415</t>
  </si>
  <si>
    <t xml:space="preserve">Государственное бюджетное образовательное учреждение дополнительного образования Республики Крым "Малая академия наук "Искатель"  </t>
  </si>
  <si>
    <t xml:space="preserve">Директор Государственного бюджетного образовательного учреждения дополнительного образования Республики Крым "Малая академия наук "Искатель"  </t>
  </si>
  <si>
    <t>9102059144</t>
  </si>
  <si>
    <t>910201001</t>
  </si>
  <si>
    <t>1149102125700</t>
  </si>
  <si>
    <t>85.41</t>
  </si>
  <si>
    <t>35401000000</t>
  </si>
  <si>
    <t>Щ9151</t>
  </si>
  <si>
    <t>295011,Республика Крым, г.Симферополь, ул.Гоголя, 26</t>
  </si>
  <si>
    <t xml:space="preserve">осуществление образовательной деятельности по программам дополнительного образования различных видов и  направленностей;
- поиск, поддержка и привлечение к научно-исследовательской деятельности одарённых детей, создание условий для приобретения ими технико – технологических знаний, овладения практическими умениями и навыками в технических видах спорта
</t>
  </si>
  <si>
    <t>дополнительное образование детей в возрасте преимущественно от 5 до 18 лет</t>
  </si>
  <si>
    <t>основной вид деятельности - Образование дополнительное детей и взрослых. Дополнительные виды деятельности: - Деятельность брошюровочно-переплетная и отделочная и сопутствующие услуги; - Издание книг, брошюр, рекламных буклетов и аналогичных изданий, включая издание словарей и энциклопедий,в том числе для слепых,в печатном виде; - Издание газет; Издание журналов и периодических изданий; - Деятельность по дополнительному профессиональному образованию прочая, не включенная в другие группировки.</t>
  </si>
  <si>
    <t xml:space="preserve">             0,00          рублей,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</si>
  <si>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</si>
  <si>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</si>
  <si>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</si>
  <si>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 xml:space="preserve">                                                                                                                                  </t>
  </si>
  <si>
    <r>
      <t xml:space="preserve">1.4. Общая балансовая стоимость недвижимого государственного (муниципального)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 </t>
    </r>
    <r>
      <rPr>
        <b/>
        <sz val="11"/>
        <rFont val="Times New Roman"/>
        <family val="1"/>
      </rPr>
      <t>18648538,00</t>
    </r>
    <r>
      <rPr>
        <sz val="11"/>
        <rFont val="Times New Roman"/>
        <family val="1"/>
      </rPr>
      <t xml:space="preserve">
</t>
    </r>
  </si>
  <si>
    <r>
      <rPr>
        <u val="single"/>
        <sz val="11"/>
        <rFont val="Times New Roman"/>
        <family val="1"/>
      </rPr>
      <t xml:space="preserve">      18648538,00 </t>
    </r>
    <r>
      <rPr>
        <sz val="11"/>
        <rFont val="Times New Roman"/>
        <family val="1"/>
      </rPr>
      <t>рублей,</t>
    </r>
  </si>
  <si>
    <t xml:space="preserve">Директор </t>
  </si>
  <si>
    <t>Заместитель директора</t>
  </si>
  <si>
    <t>Главный бухгалтер</t>
  </si>
  <si>
    <t>Заведующий отделом</t>
  </si>
  <si>
    <t>Педагоги</t>
  </si>
  <si>
    <t>Учебно-вспомогательное</t>
  </si>
  <si>
    <t>Обслуживающее</t>
  </si>
  <si>
    <t>852/853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</si>
</sst>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sz val="8.5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sz val="10"/>
      <color indexed="36"/>
      <name val="Arial Cyr"/>
      <family val="0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sz val="10"/>
      <color rgb="FF7030A0"/>
      <name val="Arial Cyr"/>
      <family val="0"/>
    </font>
    <font>
      <sz val="10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4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 indent="3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10" xfId="43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8" fillId="33" borderId="10" xfId="43" applyFont="1" applyFill="1" applyBorder="1" applyAlignment="1" applyProtection="1">
      <alignment vertical="top" wrapText="1"/>
      <protection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6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wrapText="1"/>
    </xf>
    <xf numFmtId="4" fontId="59" fillId="0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4" fontId="60" fillId="33" borderId="0" xfId="0" applyNumberFormat="1" applyFont="1" applyFill="1" applyAlignment="1">
      <alignment/>
    </xf>
    <xf numFmtId="4" fontId="59" fillId="33" borderId="0" xfId="0" applyNumberFormat="1" applyFont="1" applyFill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0" fontId="59" fillId="0" borderId="0" xfId="0" applyFont="1" applyAlignment="1">
      <alignment horizontal="center" vertical="center" wrapText="1"/>
    </xf>
    <xf numFmtId="0" fontId="59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/>
    </xf>
    <xf numFmtId="0" fontId="12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11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178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wrapText="1"/>
    </xf>
    <xf numFmtId="0" fontId="1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8" fillId="34" borderId="0" xfId="0" applyFont="1" applyFill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7" borderId="10" xfId="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18" fillId="4" borderId="10" xfId="0" applyNumberFormat="1" applyFont="1" applyFill="1" applyBorder="1" applyAlignment="1">
      <alignment vertical="center" wrapText="1"/>
    </xf>
    <xf numFmtId="4" fontId="15" fillId="4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178" fontId="12" fillId="0" borderId="10" xfId="0" applyNumberFormat="1" applyFont="1" applyBorder="1" applyAlignment="1">
      <alignment vertical="center" wrapText="1"/>
    </xf>
    <xf numFmtId="178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Alignment="1">
      <alignment horizontal="center" vertical="top"/>
    </xf>
    <xf numFmtId="0" fontId="3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4" fontId="4" fillId="10" borderId="10" xfId="0" applyNumberFormat="1" applyFont="1" applyFill="1" applyBorder="1" applyAlignment="1">
      <alignment horizontal="center" wrapText="1"/>
    </xf>
    <xf numFmtId="0" fontId="62" fillId="0" borderId="0" xfId="0" applyFont="1" applyAlignment="1">
      <alignment vertical="center"/>
    </xf>
    <xf numFmtId="4" fontId="4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top" wrapText="1"/>
    </xf>
    <xf numFmtId="0" fontId="13" fillId="0" borderId="10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78" fontId="3" fillId="33" borderId="14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right" vertical="top" wrapText="1"/>
    </xf>
    <xf numFmtId="2" fontId="20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3" fillId="0" borderId="17" xfId="33" applyNumberFormat="1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2" fillId="0" borderId="0" xfId="0" applyFont="1" applyAlignment="1">
      <alignment horizontal="center"/>
    </xf>
    <xf numFmtId="4" fontId="13" fillId="0" borderId="13" xfId="0" applyNumberFormat="1" applyFont="1" applyBorder="1" applyAlignment="1">
      <alignment wrapText="1"/>
    </xf>
    <xf numFmtId="4" fontId="13" fillId="0" borderId="12" xfId="0" applyNumberFormat="1" applyFont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8" fillId="33" borderId="0" xfId="43" applyFont="1" applyFill="1" applyAlignment="1" applyProtection="1">
      <alignment horizontal="center"/>
      <protection/>
    </xf>
    <xf numFmtId="4" fontId="4" fillId="33" borderId="13" xfId="0" applyNumberFormat="1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4" fontId="4" fillId="10" borderId="13" xfId="0" applyNumberFormat="1" applyFont="1" applyFill="1" applyBorder="1" applyAlignment="1">
      <alignment horizontal="center" wrapText="1"/>
    </xf>
    <xf numFmtId="4" fontId="4" fillId="10" borderId="12" xfId="0" applyNumberFormat="1" applyFont="1" applyFill="1" applyBorder="1" applyAlignment="1">
      <alignment horizontal="center" wrapText="1"/>
    </xf>
    <xf numFmtId="0" fontId="8" fillId="33" borderId="10" xfId="43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F7ACAEBC7E84A718462B3A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38F91B6445C383068C9FF87801A905B05D7C2BA03DE6E11CC7160FBE7R6RFF" TargetMode="External" /><Relationship Id="rId2" Type="http://schemas.openxmlformats.org/officeDocument/2006/relationships/hyperlink" Target="consultantplus://offline/ref=838F91B6445C383068C9FF87801A905B05D7C2BD04D86E11CC7160FBE7R6RFF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BF242F4A6F15E814FFDA8BA8883EDE30F4271FE77F4760EED3F2D51CF2F37K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EQ41"/>
  <sheetViews>
    <sheetView view="pageBreakPreview" zoomScaleSheetLayoutView="100" zoomScalePageLayoutView="0" workbookViewId="0" topLeftCell="A10">
      <selection activeCell="CX35" sqref="CX35"/>
    </sheetView>
  </sheetViews>
  <sheetFormatPr defaultColWidth="9.00390625" defaultRowHeight="12.75"/>
  <cols>
    <col min="1" max="24" width="0.875" style="2" customWidth="1"/>
    <col min="25" max="25" width="1.25" style="2" customWidth="1"/>
    <col min="26" max="73" width="0.875" style="2" customWidth="1"/>
    <col min="74" max="75" width="1.00390625" style="2" customWidth="1"/>
    <col min="76" max="76" width="1.12109375" style="2" customWidth="1"/>
    <col min="77" max="136" width="0.875" style="2" customWidth="1"/>
    <col min="137" max="137" width="1.25" style="2" customWidth="1"/>
    <col min="138" max="146" width="0.875" style="2" customWidth="1"/>
  </cols>
  <sheetData>
    <row r="1" s="123" customFormat="1" ht="11.25" customHeight="1"/>
    <row r="2" s="123" customFormat="1" ht="11.25" customHeight="1"/>
    <row r="3" spans="1:146" s="123" customFormat="1" ht="20.25" customHeight="1">
      <c r="A3" s="253" t="s">
        <v>253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"/>
      <c r="BB3" s="2"/>
      <c r="BC3" s="2"/>
      <c r="BD3" s="2"/>
      <c r="BE3" s="253" t="s">
        <v>254</v>
      </c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I3" s="253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</row>
    <row r="4" spans="1:146" s="123" customFormat="1" ht="63" customHeight="1">
      <c r="A4" s="255" t="s">
        <v>207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"/>
      <c r="BB4" s="2"/>
      <c r="BC4" s="2"/>
      <c r="BD4" s="2"/>
      <c r="BE4" s="255" t="s">
        <v>309</v>
      </c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I4" s="255"/>
      <c r="DJ4" s="254"/>
      <c r="DK4" s="254"/>
      <c r="DL4" s="254"/>
      <c r="DM4" s="254"/>
      <c r="DN4" s="254"/>
      <c r="DO4" s="254"/>
      <c r="DP4" s="254"/>
      <c r="DQ4" s="254"/>
      <c r="DR4" s="254"/>
      <c r="DS4" s="254"/>
      <c r="DT4" s="254"/>
      <c r="DU4" s="254"/>
      <c r="DV4" s="254"/>
      <c r="DW4" s="254"/>
      <c r="DX4" s="254"/>
      <c r="DY4" s="254"/>
      <c r="DZ4" s="254"/>
      <c r="EA4" s="254"/>
      <c r="EB4" s="254"/>
      <c r="EC4" s="254"/>
      <c r="ED4" s="254"/>
      <c r="EE4" s="254"/>
      <c r="EF4" s="254"/>
      <c r="EG4" s="254"/>
      <c r="EH4" s="254"/>
      <c r="EI4" s="254"/>
      <c r="EJ4" s="254"/>
      <c r="EK4" s="254"/>
      <c r="EL4" s="254"/>
      <c r="EM4" s="254"/>
      <c r="EN4" s="254"/>
      <c r="EO4" s="254"/>
      <c r="EP4" s="254"/>
    </row>
    <row r="5" spans="1:147" s="123" customFormat="1" ht="14.2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  <c r="S5" s="125"/>
      <c r="T5" s="125"/>
      <c r="U5" s="269" t="s">
        <v>208</v>
      </c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"/>
      <c r="BB5" s="2"/>
      <c r="BC5" s="2"/>
      <c r="BD5" s="2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5"/>
      <c r="BV5" s="125"/>
      <c r="BW5" s="125"/>
      <c r="BX5" s="125"/>
      <c r="BY5" s="269" t="s">
        <v>303</v>
      </c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256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173"/>
    </row>
    <row r="6" spans="1:147" s="2" customFormat="1" ht="12" customHeight="1">
      <c r="A6" s="258" t="s">
        <v>167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66" t="s">
        <v>168</v>
      </c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123"/>
      <c r="BB6" s="123"/>
      <c r="BC6" s="123"/>
      <c r="BD6" s="123"/>
      <c r="BE6" s="258" t="s">
        <v>167</v>
      </c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 t="s">
        <v>168</v>
      </c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134"/>
    </row>
    <row r="7" spans="9:147" s="2" customFormat="1" ht="12" customHeight="1">
      <c r="I7" s="29" t="s">
        <v>169</v>
      </c>
      <c r="J7" s="265"/>
      <c r="K7" s="265"/>
      <c r="L7" s="265"/>
      <c r="M7" s="265"/>
      <c r="N7" s="2" t="s">
        <v>169</v>
      </c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0">
        <v>20</v>
      </c>
      <c r="AJ7" s="260"/>
      <c r="AK7" s="260"/>
      <c r="AL7" s="260"/>
      <c r="AM7" s="261"/>
      <c r="AN7" s="261"/>
      <c r="AO7" s="261"/>
      <c r="AP7" s="261"/>
      <c r="AQ7" s="2" t="s">
        <v>170</v>
      </c>
      <c r="BM7" s="29" t="s">
        <v>169</v>
      </c>
      <c r="BN7" s="265"/>
      <c r="BO7" s="265"/>
      <c r="BP7" s="265"/>
      <c r="BQ7" s="265"/>
      <c r="BR7" s="2" t="s">
        <v>169</v>
      </c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0">
        <v>20</v>
      </c>
      <c r="CK7" s="260"/>
      <c r="CL7" s="260"/>
      <c r="CM7" s="260"/>
      <c r="CN7" s="261"/>
      <c r="CO7" s="261"/>
      <c r="CP7" s="261"/>
      <c r="CQ7" s="261"/>
      <c r="CR7" s="2" t="s">
        <v>170</v>
      </c>
      <c r="DI7" s="134"/>
      <c r="DJ7" s="134"/>
      <c r="DK7" s="134"/>
      <c r="DL7" s="134"/>
      <c r="DM7" s="134"/>
      <c r="DN7" s="134"/>
      <c r="DO7" s="134"/>
      <c r="DP7" s="134"/>
      <c r="DQ7" s="155"/>
      <c r="DR7" s="259"/>
      <c r="DS7" s="259"/>
      <c r="DT7" s="259"/>
      <c r="DU7" s="259"/>
      <c r="DV7" s="134"/>
      <c r="DW7" s="134"/>
      <c r="DX7" s="134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134"/>
    </row>
    <row r="8" spans="113:147" s="2" customFormat="1" ht="15"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</row>
    <row r="9" spans="113:147" s="2" customFormat="1" ht="15"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</row>
    <row r="10" spans="113:147" s="123" customFormat="1" ht="32.25" customHeight="1"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</row>
    <row r="11" spans="113:147" s="2" customFormat="1" ht="15"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</row>
    <row r="12" spans="113:147" s="123" customFormat="1" ht="13.5" customHeight="1"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</row>
    <row r="13" spans="113:147" s="2" customFormat="1" ht="15.75" customHeight="1"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</row>
    <row r="14" spans="100:147" s="2" customFormat="1" ht="15">
      <c r="CV14" s="126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</row>
    <row r="15" spans="100:147" s="2" customFormat="1" ht="15">
      <c r="CV15" s="126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</row>
    <row r="16" spans="1:147" s="2" customFormat="1" ht="16.5">
      <c r="A16" s="262" t="s">
        <v>171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I16" s="247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248"/>
      <c r="EM16" s="248"/>
      <c r="EN16" s="248"/>
      <c r="EO16" s="248"/>
      <c r="EP16" s="248"/>
      <c r="EQ16" s="134"/>
    </row>
    <row r="17" spans="48:147" s="127" customFormat="1" ht="21" customHeight="1">
      <c r="AV17" s="128"/>
      <c r="AW17" s="128"/>
      <c r="AX17" s="128"/>
      <c r="AY17" s="129" t="s">
        <v>172</v>
      </c>
      <c r="AZ17" s="127" t="s">
        <v>173</v>
      </c>
      <c r="BF17" s="262" t="s">
        <v>209</v>
      </c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74"/>
      <c r="EH17" s="174"/>
      <c r="EI17" s="174"/>
      <c r="EJ17" s="129"/>
      <c r="EK17" s="153"/>
      <c r="EL17" s="153"/>
      <c r="EM17" s="153"/>
      <c r="EN17" s="153"/>
      <c r="EO17" s="153"/>
      <c r="EP17" s="153"/>
      <c r="EQ17" s="153"/>
    </row>
    <row r="18" spans="33:147" s="2" customFormat="1" ht="27.75" customHeight="1">
      <c r="AG18" s="29" t="s">
        <v>169</v>
      </c>
      <c r="AH18" s="265" t="s">
        <v>304</v>
      </c>
      <c r="AI18" s="265"/>
      <c r="AJ18" s="265"/>
      <c r="AK18" s="265"/>
      <c r="AL18" s="2" t="s">
        <v>169</v>
      </c>
      <c r="AO18" s="265" t="s">
        <v>305</v>
      </c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0">
        <v>20</v>
      </c>
      <c r="BH18" s="260"/>
      <c r="BI18" s="260"/>
      <c r="BJ18" s="260"/>
      <c r="BK18" s="261" t="s">
        <v>306</v>
      </c>
      <c r="BL18" s="261"/>
      <c r="BM18" s="261"/>
      <c r="BN18" s="261"/>
      <c r="BO18" s="2" t="s">
        <v>170</v>
      </c>
      <c r="CS18" s="270" t="s">
        <v>132</v>
      </c>
      <c r="CT18" s="270"/>
      <c r="CU18" s="270"/>
      <c r="CV18" s="270"/>
      <c r="CW18" s="270"/>
      <c r="CX18" s="270"/>
      <c r="CY18" s="270"/>
      <c r="CZ18" s="270"/>
      <c r="DA18" s="270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</row>
    <row r="19" spans="72:147" s="2" customFormat="1" ht="30" customHeight="1">
      <c r="BT19" s="263" t="s">
        <v>174</v>
      </c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131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</row>
    <row r="20" spans="1:147" s="2" customFormat="1" ht="15" customHeight="1">
      <c r="A20" s="132" t="s">
        <v>175</v>
      </c>
      <c r="W20" s="278" t="s">
        <v>308</v>
      </c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133"/>
      <c r="BT20" s="132" t="s">
        <v>176</v>
      </c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271" t="s">
        <v>307</v>
      </c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3"/>
      <c r="DI20" s="175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249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134"/>
    </row>
    <row r="21" spans="1:147" s="2" customFormat="1" ht="15">
      <c r="A21" s="132" t="s">
        <v>255</v>
      </c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133"/>
      <c r="BT21" s="132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274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75"/>
      <c r="DI21" s="175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134"/>
    </row>
    <row r="22" spans="1:147" s="2" customFormat="1" ht="15">
      <c r="A22" s="132" t="s">
        <v>177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/>
      <c r="V22" s="136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133"/>
      <c r="BT22" s="130"/>
      <c r="BV22" s="137"/>
      <c r="CD22" s="138"/>
      <c r="CF22" s="274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75"/>
      <c r="DI22" s="175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5"/>
      <c r="ED22" s="136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134"/>
    </row>
    <row r="23" spans="1:147" s="2" customFormat="1" ht="15">
      <c r="A23" s="132" t="s">
        <v>178</v>
      </c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133"/>
      <c r="BT23" s="130"/>
      <c r="BV23" s="137"/>
      <c r="CD23" s="138"/>
      <c r="CF23" s="276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77"/>
      <c r="DI23" s="175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134"/>
    </row>
    <row r="24" spans="1:146" s="137" customFormat="1" ht="19.5" customHeight="1">
      <c r="A24" s="267" t="s">
        <v>257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BT24" s="139"/>
      <c r="CD24" s="140"/>
      <c r="CF24" s="268" t="s">
        <v>310</v>
      </c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EE24" s="250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</row>
    <row r="25" spans="1:135" s="137" customFormat="1" ht="19.5" customHeight="1">
      <c r="A25" s="267" t="s">
        <v>256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BT25" s="139"/>
      <c r="CD25" s="140"/>
      <c r="CF25" s="268" t="s">
        <v>311</v>
      </c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EE25" s="202"/>
    </row>
    <row r="26" spans="1:135" s="137" customFormat="1" ht="19.5" customHeight="1">
      <c r="A26" s="267" t="s">
        <v>258</v>
      </c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BT26" s="139"/>
      <c r="CD26" s="140"/>
      <c r="CF26" s="268" t="s">
        <v>312</v>
      </c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EE26" s="202"/>
    </row>
    <row r="27" spans="1:135" s="137" customFormat="1" ht="19.5" customHeight="1">
      <c r="A27" s="267" t="s">
        <v>259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BT27" s="139"/>
      <c r="CD27" s="140"/>
      <c r="CF27" s="268" t="s">
        <v>313</v>
      </c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EE27" s="202"/>
    </row>
    <row r="28" spans="1:135" s="137" customFormat="1" ht="19.5" customHeight="1">
      <c r="A28" s="267" t="s">
        <v>260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BT28" s="139"/>
      <c r="CD28" s="140"/>
      <c r="CF28" s="268" t="s">
        <v>314</v>
      </c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EE28" s="202"/>
    </row>
    <row r="29" spans="1:113" s="137" customFormat="1" ht="45.75" customHeight="1">
      <c r="A29" s="280" t="s">
        <v>261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141"/>
      <c r="CF29" s="268" t="s">
        <v>315</v>
      </c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I29" s="141"/>
    </row>
    <row r="30" spans="1:113" s="143" customFormat="1" ht="6" customHeight="1">
      <c r="A30" s="142"/>
      <c r="BX30" s="142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I30" s="142"/>
    </row>
    <row r="31" spans="1:146" s="2" customFormat="1" ht="14.25" customHeight="1">
      <c r="A31" s="132" t="s">
        <v>181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281" t="s">
        <v>262</v>
      </c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I31" s="132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252"/>
      <c r="EJ31" s="246"/>
      <c r="EK31" s="246"/>
      <c r="EL31" s="246"/>
      <c r="EM31" s="246"/>
      <c r="EN31" s="246"/>
      <c r="EO31" s="246"/>
      <c r="EP31" s="246"/>
    </row>
    <row r="32" spans="1:146" s="2" customFormat="1" ht="14.25" customHeight="1">
      <c r="A32" s="132" t="s">
        <v>182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281"/>
      <c r="BG32" s="281"/>
      <c r="BH32" s="281"/>
      <c r="BI32" s="281"/>
      <c r="BJ32" s="281"/>
      <c r="BK32" s="281"/>
      <c r="BL32" s="281"/>
      <c r="BM32" s="281"/>
      <c r="BN32" s="281"/>
      <c r="BO32" s="281"/>
      <c r="BP32" s="281"/>
      <c r="BQ32" s="281"/>
      <c r="BR32" s="281"/>
      <c r="BS32" s="281"/>
      <c r="BT32" s="281"/>
      <c r="BU32" s="281"/>
      <c r="BV32" s="281"/>
      <c r="BW32" s="281"/>
      <c r="BX32" s="281"/>
      <c r="BY32" s="281"/>
      <c r="BZ32" s="281"/>
      <c r="CA32" s="281"/>
      <c r="CB32" s="281"/>
      <c r="CC32" s="281"/>
      <c r="CD32" s="281"/>
      <c r="CE32" s="281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I32" s="132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246"/>
      <c r="EJ32" s="246"/>
      <c r="EK32" s="246"/>
      <c r="EL32" s="246"/>
      <c r="EM32" s="246"/>
      <c r="EN32" s="246"/>
      <c r="EO32" s="246"/>
      <c r="EP32" s="246"/>
    </row>
    <row r="33" spans="1:146" s="2" customFormat="1" ht="14.25" customHeight="1">
      <c r="A33" s="132" t="s">
        <v>183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I33" s="132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246"/>
      <c r="EJ33" s="246"/>
      <c r="EK33" s="246"/>
      <c r="EL33" s="246"/>
      <c r="EM33" s="246"/>
      <c r="EN33" s="246"/>
      <c r="EO33" s="246"/>
      <c r="EP33" s="246"/>
    </row>
    <row r="34" spans="1:146" s="2" customFormat="1" ht="14.25" customHeight="1">
      <c r="A34" s="132" t="s">
        <v>184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I34" s="132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246"/>
      <c r="EJ34" s="246"/>
      <c r="EK34" s="246"/>
      <c r="EL34" s="246"/>
      <c r="EM34" s="246"/>
      <c r="EN34" s="246"/>
      <c r="EO34" s="246"/>
      <c r="EP34" s="246"/>
    </row>
    <row r="35" spans="1:146" s="2" customFormat="1" ht="12" customHeight="1">
      <c r="A35" s="132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7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I35" s="132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</row>
    <row r="36" spans="1:146" s="2" customFormat="1" ht="14.25" customHeight="1">
      <c r="A36" s="132" t="s">
        <v>185</v>
      </c>
      <c r="AA36" s="245" t="s">
        <v>316</v>
      </c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I36" s="132"/>
      <c r="EI36" s="245"/>
      <c r="EJ36" s="246"/>
      <c r="EK36" s="246"/>
      <c r="EL36" s="246"/>
      <c r="EM36" s="246"/>
      <c r="EN36" s="246"/>
      <c r="EO36" s="246"/>
      <c r="EP36" s="246"/>
    </row>
    <row r="37" spans="1:146" s="2" customFormat="1" ht="14.25" customHeight="1">
      <c r="A37" s="132" t="s">
        <v>186</v>
      </c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I37" s="132"/>
      <c r="EI37" s="246"/>
      <c r="EJ37" s="246"/>
      <c r="EK37" s="246"/>
      <c r="EL37" s="246"/>
      <c r="EM37" s="246"/>
      <c r="EN37" s="246"/>
      <c r="EO37" s="246"/>
      <c r="EP37" s="246"/>
    </row>
    <row r="38" spans="1:146" s="2" customFormat="1" ht="14.25" customHeight="1">
      <c r="A38" s="132" t="s">
        <v>255</v>
      </c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5"/>
      <c r="BM38" s="245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I38" s="132"/>
      <c r="EI38" s="246"/>
      <c r="EJ38" s="246"/>
      <c r="EK38" s="246"/>
      <c r="EL38" s="246"/>
      <c r="EM38" s="246"/>
      <c r="EN38" s="246"/>
      <c r="EO38" s="246"/>
      <c r="EP38" s="246"/>
    </row>
    <row r="39" spans="1:146" s="2" customFormat="1" ht="14.25" customHeight="1">
      <c r="A39" s="132" t="s">
        <v>187</v>
      </c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I39" s="132"/>
      <c r="EI39" s="246"/>
      <c r="EJ39" s="246"/>
      <c r="EK39" s="246"/>
      <c r="EL39" s="246"/>
      <c r="EM39" s="246"/>
      <c r="EN39" s="246"/>
      <c r="EO39" s="246"/>
      <c r="EP39" s="246"/>
    </row>
    <row r="40" spans="1:146" s="2" customFormat="1" ht="14.25" customHeight="1">
      <c r="A40" s="132" t="s">
        <v>178</v>
      </c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I40" s="132"/>
      <c r="EI40" s="246"/>
      <c r="EJ40" s="246"/>
      <c r="EK40" s="246"/>
      <c r="EL40" s="246"/>
      <c r="EM40" s="246"/>
      <c r="EN40" s="246"/>
      <c r="EO40" s="246"/>
      <c r="EP40" s="246"/>
    </row>
    <row r="41" spans="1:118" s="2" customFormat="1" ht="15">
      <c r="A41" s="141" t="s">
        <v>263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41" t="s">
        <v>179</v>
      </c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268" t="s">
        <v>180</v>
      </c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137"/>
      <c r="DC41" s="137"/>
      <c r="DD41" s="137"/>
      <c r="DE41" s="137"/>
      <c r="DF41" s="137"/>
      <c r="DG41" s="137"/>
      <c r="DH41" s="137"/>
      <c r="DI41" s="141"/>
      <c r="DJ41" s="137"/>
      <c r="DK41" s="137"/>
      <c r="DL41" s="137"/>
      <c r="DM41" s="137"/>
      <c r="DN41" s="137"/>
    </row>
  </sheetData>
  <sheetProtection/>
  <mergeCells count="56">
    <mergeCell ref="CF41:DA41"/>
    <mergeCell ref="A29:BS29"/>
    <mergeCell ref="A27:L27"/>
    <mergeCell ref="CF27:DA27"/>
    <mergeCell ref="A28:L28"/>
    <mergeCell ref="CF28:DA28"/>
    <mergeCell ref="CF29:DA29"/>
    <mergeCell ref="AA31:CE34"/>
    <mergeCell ref="AA36:CE40"/>
    <mergeCell ref="BG18:BJ18"/>
    <mergeCell ref="BK18:BN18"/>
    <mergeCell ref="CS18:DA18"/>
    <mergeCell ref="CF25:DA25"/>
    <mergeCell ref="CF20:DA23"/>
    <mergeCell ref="W20:BR23"/>
    <mergeCell ref="CF24:DA24"/>
    <mergeCell ref="A25:L25"/>
    <mergeCell ref="A24:L24"/>
    <mergeCell ref="A26:L26"/>
    <mergeCell ref="CF26:DA26"/>
    <mergeCell ref="A3:AZ3"/>
    <mergeCell ref="BE3:DA3"/>
    <mergeCell ref="A4:AZ4"/>
    <mergeCell ref="BE4:DA4"/>
    <mergeCell ref="U5:AZ5"/>
    <mergeCell ref="BY5:DA5"/>
    <mergeCell ref="A6:T6"/>
    <mergeCell ref="U6:AZ6"/>
    <mergeCell ref="BE6:BX6"/>
    <mergeCell ref="BY6:DA6"/>
    <mergeCell ref="J7:M7"/>
    <mergeCell ref="Q7:AH7"/>
    <mergeCell ref="AI7:AL7"/>
    <mergeCell ref="AM7:AP7"/>
    <mergeCell ref="BN7:BQ7"/>
    <mergeCell ref="BU7:CI7"/>
    <mergeCell ref="DR7:DU7"/>
    <mergeCell ref="DY7:EP7"/>
    <mergeCell ref="CJ7:CM7"/>
    <mergeCell ref="CN7:CQ7"/>
    <mergeCell ref="A16:DA16"/>
    <mergeCell ref="BT19:CD19"/>
    <mergeCell ref="CF19:DA19"/>
    <mergeCell ref="BF17:CH17"/>
    <mergeCell ref="AH18:AK18"/>
    <mergeCell ref="AO18:BF18"/>
    <mergeCell ref="EI36:EP40"/>
    <mergeCell ref="DI16:EP16"/>
    <mergeCell ref="EE20:EP23"/>
    <mergeCell ref="EE24:EP24"/>
    <mergeCell ref="EI31:EP34"/>
    <mergeCell ref="DI3:EP3"/>
    <mergeCell ref="DI4:EP4"/>
    <mergeCell ref="EC5:EP5"/>
    <mergeCell ref="DI6:EB6"/>
    <mergeCell ref="EC6:EP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view="pageBreakPreview" zoomScaleSheetLayoutView="100" zoomScalePageLayoutView="0" workbookViewId="0" topLeftCell="A1">
      <selection activeCell="A13" sqref="A13:IV13"/>
    </sheetView>
  </sheetViews>
  <sheetFormatPr defaultColWidth="9.00390625" defaultRowHeight="12.75"/>
  <cols>
    <col min="1" max="1" width="9.125" style="2" customWidth="1"/>
    <col min="2" max="2" width="21.75390625" style="2" customWidth="1"/>
    <col min="3" max="6" width="13.125" style="2" customWidth="1"/>
    <col min="7" max="16384" width="9.125" style="2" customWidth="1"/>
  </cols>
  <sheetData>
    <row r="1" ht="15">
      <c r="F1" s="29" t="s">
        <v>134</v>
      </c>
    </row>
    <row r="2" ht="15">
      <c r="F2" s="29"/>
    </row>
    <row r="3" spans="1:6" ht="15">
      <c r="A3" s="253" t="s">
        <v>108</v>
      </c>
      <c r="B3" s="253"/>
      <c r="C3" s="253"/>
      <c r="D3" s="253"/>
      <c r="E3" s="253"/>
      <c r="F3" s="253"/>
    </row>
    <row r="4" spans="1:6" ht="15">
      <c r="A4" s="253" t="s">
        <v>109</v>
      </c>
      <c r="B4" s="253"/>
      <c r="C4" s="253"/>
      <c r="D4" s="253"/>
      <c r="E4" s="253"/>
      <c r="F4" s="253"/>
    </row>
    <row r="5" ht="15">
      <c r="A5" s="3"/>
    </row>
    <row r="6" spans="1:6" ht="75" customHeight="1">
      <c r="A6" s="11" t="s">
        <v>41</v>
      </c>
      <c r="B6" s="11" t="s">
        <v>52</v>
      </c>
      <c r="C6" s="11" t="s">
        <v>110</v>
      </c>
      <c r="D6" s="11" t="s">
        <v>111</v>
      </c>
      <c r="E6" s="11" t="s">
        <v>112</v>
      </c>
      <c r="F6" s="11" t="s">
        <v>86</v>
      </c>
    </row>
    <row r="7" spans="1:6" s="77" customFormat="1" ht="20.2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7" ht="26.25" customHeight="1">
      <c r="A8" s="11">
        <v>1</v>
      </c>
      <c r="B8" s="169"/>
      <c r="C8" s="11"/>
      <c r="D8" s="11"/>
      <c r="E8" s="11"/>
      <c r="F8" s="22"/>
      <c r="G8" s="7"/>
    </row>
    <row r="9" spans="1:7" ht="15">
      <c r="A9" s="11"/>
      <c r="B9" s="11"/>
      <c r="C9" s="11"/>
      <c r="D9" s="11"/>
      <c r="E9" s="11"/>
      <c r="F9" s="22"/>
      <c r="G9" s="7"/>
    </row>
    <row r="10" spans="1:10" ht="15">
      <c r="A10" s="11"/>
      <c r="B10" s="13" t="s">
        <v>50</v>
      </c>
      <c r="C10" s="11" t="s">
        <v>51</v>
      </c>
      <c r="D10" s="11" t="s">
        <v>51</v>
      </c>
      <c r="E10" s="11" t="s">
        <v>51</v>
      </c>
      <c r="F10" s="46"/>
      <c r="G10" s="16"/>
      <c r="H10" s="18"/>
      <c r="I10" s="17"/>
      <c r="J10" s="17"/>
    </row>
    <row r="11" spans="6:10" ht="15">
      <c r="F11" s="7"/>
      <c r="G11" s="16"/>
      <c r="H11" s="17"/>
      <c r="I11" s="17"/>
      <c r="J11" s="17"/>
    </row>
    <row r="12" spans="6:7" ht="15">
      <c r="F12" s="7"/>
      <c r="G12" s="7"/>
    </row>
    <row r="13" spans="6:7" ht="15">
      <c r="F13" s="7"/>
      <c r="G13" s="7"/>
    </row>
    <row r="14" spans="6:7" ht="15">
      <c r="F14" s="7"/>
      <c r="G14" s="7"/>
    </row>
    <row r="15" spans="6:7" ht="15">
      <c r="F15" s="7"/>
      <c r="G15" s="7"/>
    </row>
    <row r="16" spans="6:7" ht="15">
      <c r="F16" s="7"/>
      <c r="G16" s="7"/>
    </row>
    <row r="17" spans="6:7" ht="15">
      <c r="F17" s="7"/>
      <c r="G17" s="7"/>
    </row>
    <row r="18" spans="6:7" ht="15">
      <c r="F18" s="7"/>
      <c r="G18" s="7"/>
    </row>
    <row r="19" spans="6:7" ht="15">
      <c r="F19" s="7"/>
      <c r="G19" s="7"/>
    </row>
    <row r="20" spans="6:7" ht="15">
      <c r="F20" s="7"/>
      <c r="G20" s="7"/>
    </row>
    <row r="21" spans="6:7" ht="15">
      <c r="F21" s="7"/>
      <c r="G21" s="7"/>
    </row>
    <row r="22" spans="6:7" ht="15">
      <c r="F22" s="7"/>
      <c r="G22" s="7"/>
    </row>
  </sheetData>
  <sheetProtection/>
  <mergeCells count="2">
    <mergeCell ref="A3:F3"/>
    <mergeCell ref="A4:F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250"/>
  <sheetViews>
    <sheetView view="pageBreakPreview" zoomScaleSheetLayoutView="100" zoomScalePageLayoutView="0" workbookViewId="0" topLeftCell="A12">
      <selection activeCell="H21" sqref="H21"/>
    </sheetView>
  </sheetViews>
  <sheetFormatPr defaultColWidth="9.00390625" defaultRowHeight="12.75"/>
  <cols>
    <col min="1" max="1" width="14.00390625" style="8" customWidth="1"/>
    <col min="2" max="2" width="41.75390625" style="8" customWidth="1"/>
    <col min="3" max="3" width="24.125" style="8" customWidth="1"/>
    <col min="4" max="4" width="15.75390625" style="8" customWidth="1"/>
    <col min="5" max="5" width="13.625" style="8" customWidth="1"/>
    <col min="6" max="6" width="9.125" style="8" customWidth="1"/>
    <col min="7" max="7" width="10.00390625" style="8" bestFit="1" customWidth="1"/>
    <col min="8" max="8" width="12.75390625" style="45" customWidth="1"/>
    <col min="9" max="9" width="15.75390625" style="45" customWidth="1"/>
    <col min="10" max="16384" width="9.125" style="8" customWidth="1"/>
  </cols>
  <sheetData>
    <row r="1" ht="15">
      <c r="D1" s="29" t="s">
        <v>135</v>
      </c>
    </row>
    <row r="2" ht="15">
      <c r="D2" s="29"/>
    </row>
    <row r="3" spans="1:4" ht="15">
      <c r="A3" s="328" t="s">
        <v>57</v>
      </c>
      <c r="B3" s="328"/>
      <c r="C3" s="328"/>
      <c r="D3" s="328"/>
    </row>
    <row r="4" spans="1:4" ht="15">
      <c r="A4" s="328" t="s">
        <v>142</v>
      </c>
      <c r="B4" s="328"/>
      <c r="C4" s="328"/>
      <c r="D4" s="328"/>
    </row>
    <row r="5" spans="1:4" ht="15">
      <c r="A5" s="328" t="s">
        <v>143</v>
      </c>
      <c r="B5" s="328"/>
      <c r="C5" s="328"/>
      <c r="D5" s="328"/>
    </row>
    <row r="6" spans="1:4" ht="15">
      <c r="A6" s="328" t="s">
        <v>144</v>
      </c>
      <c r="B6" s="328"/>
      <c r="C6" s="328"/>
      <c r="D6" s="328"/>
    </row>
    <row r="7" ht="15">
      <c r="A7" s="9"/>
    </row>
    <row r="8" spans="1:4" ht="45">
      <c r="A8" s="23" t="s">
        <v>41</v>
      </c>
      <c r="B8" s="23" t="s">
        <v>58</v>
      </c>
      <c r="C8" s="23" t="s">
        <v>59</v>
      </c>
      <c r="D8" s="23" t="s">
        <v>60</v>
      </c>
    </row>
    <row r="9" spans="1:9" s="41" customFormat="1" ht="17.25" customHeight="1">
      <c r="A9" s="40">
        <v>1</v>
      </c>
      <c r="B9" s="40">
        <v>2</v>
      </c>
      <c r="C9" s="40">
        <v>3</v>
      </c>
      <c r="D9" s="40">
        <v>4</v>
      </c>
      <c r="H9" s="78"/>
      <c r="I9" s="78"/>
    </row>
    <row r="10" spans="1:9" ht="33.75" customHeight="1">
      <c r="A10" s="30">
        <v>1</v>
      </c>
      <c r="B10" s="26" t="s">
        <v>61</v>
      </c>
      <c r="C10" s="35" t="s">
        <v>51</v>
      </c>
      <c r="D10" s="35"/>
      <c r="E10" s="10"/>
      <c r="F10" s="10"/>
      <c r="G10" s="10"/>
      <c r="H10" s="21"/>
      <c r="I10" s="21"/>
    </row>
    <row r="11" spans="1:9" ht="15">
      <c r="A11" s="337" t="s">
        <v>62</v>
      </c>
      <c r="B11" s="58" t="s">
        <v>8</v>
      </c>
      <c r="C11" s="333">
        <v>22150000</v>
      </c>
      <c r="D11" s="333">
        <v>4873000</v>
      </c>
      <c r="E11" s="10"/>
      <c r="F11" s="10"/>
      <c r="G11" s="10"/>
      <c r="H11" s="21"/>
      <c r="I11" s="21"/>
    </row>
    <row r="12" spans="1:9" ht="15">
      <c r="A12" s="337"/>
      <c r="B12" s="58" t="s">
        <v>63</v>
      </c>
      <c r="C12" s="334"/>
      <c r="D12" s="334"/>
      <c r="E12" s="10"/>
      <c r="F12" s="10"/>
      <c r="G12" s="10"/>
      <c r="H12" s="21"/>
      <c r="I12" s="21"/>
    </row>
    <row r="13" spans="1:9" ht="19.5" customHeight="1">
      <c r="A13" s="30" t="s">
        <v>64</v>
      </c>
      <c r="B13" s="59" t="s">
        <v>65</v>
      </c>
      <c r="C13" s="35"/>
      <c r="D13" s="35"/>
      <c r="E13" s="10"/>
      <c r="F13" s="10"/>
      <c r="G13" s="10"/>
      <c r="H13" s="21"/>
      <c r="I13" s="21"/>
    </row>
    <row r="14" spans="1:9" ht="46.5" customHeight="1">
      <c r="A14" s="30" t="s">
        <v>66</v>
      </c>
      <c r="B14" s="26" t="s">
        <v>67</v>
      </c>
      <c r="C14" s="35"/>
      <c r="D14" s="35"/>
      <c r="E14" s="10"/>
      <c r="F14" s="10"/>
      <c r="G14" s="10"/>
      <c r="H14" s="21"/>
      <c r="I14" s="21"/>
    </row>
    <row r="15" spans="1:9" ht="33" customHeight="1">
      <c r="A15" s="30">
        <v>2</v>
      </c>
      <c r="B15" s="26" t="s">
        <v>68</v>
      </c>
      <c r="C15" s="35" t="s">
        <v>51</v>
      </c>
      <c r="D15" s="35"/>
      <c r="E15" s="10"/>
      <c r="F15" s="10"/>
      <c r="G15" s="10"/>
      <c r="H15" s="21"/>
      <c r="I15" s="21"/>
    </row>
    <row r="16" spans="1:9" ht="20.25" customHeight="1">
      <c r="A16" s="337" t="s">
        <v>69</v>
      </c>
      <c r="B16" s="59" t="s">
        <v>8</v>
      </c>
      <c r="C16" s="333">
        <v>22150000</v>
      </c>
      <c r="D16" s="333">
        <v>642350</v>
      </c>
      <c r="E16" s="10"/>
      <c r="F16" s="10"/>
      <c r="G16" s="10"/>
      <c r="H16" s="21"/>
      <c r="I16" s="21"/>
    </row>
    <row r="17" spans="1:9" ht="46.5" customHeight="1">
      <c r="A17" s="337"/>
      <c r="B17" s="26" t="s">
        <v>70</v>
      </c>
      <c r="C17" s="334"/>
      <c r="D17" s="334"/>
      <c r="E17" s="10"/>
      <c r="F17" s="10"/>
      <c r="G17" s="10"/>
      <c r="H17" s="21"/>
      <c r="I17" s="21"/>
    </row>
    <row r="18" spans="1:9" ht="47.25" customHeight="1">
      <c r="A18" s="30" t="s">
        <v>71</v>
      </c>
      <c r="B18" s="26" t="s">
        <v>72</v>
      </c>
      <c r="C18" s="35"/>
      <c r="D18" s="35"/>
      <c r="E18" s="10"/>
      <c r="F18" s="10"/>
      <c r="G18" s="10"/>
      <c r="H18" s="21"/>
      <c r="I18" s="21"/>
    </row>
    <row r="19" spans="1:9" ht="64.5" customHeight="1">
      <c r="A19" s="30" t="s">
        <v>73</v>
      </c>
      <c r="B19" s="26" t="s">
        <v>74</v>
      </c>
      <c r="C19" s="35">
        <v>22150000</v>
      </c>
      <c r="D19" s="35">
        <v>44300</v>
      </c>
      <c r="E19" s="10"/>
      <c r="F19" s="10"/>
      <c r="G19" s="10"/>
      <c r="H19" s="21"/>
      <c r="I19" s="21"/>
    </row>
    <row r="20" spans="1:9" ht="65.25" customHeight="1">
      <c r="A20" s="30" t="s">
        <v>75</v>
      </c>
      <c r="B20" s="79" t="s">
        <v>76</v>
      </c>
      <c r="C20" s="35"/>
      <c r="D20" s="35"/>
      <c r="E20" s="10"/>
      <c r="F20" s="10"/>
      <c r="G20" s="10"/>
      <c r="H20" s="21"/>
      <c r="I20" s="21"/>
    </row>
    <row r="21" spans="1:9" ht="63.75" customHeight="1">
      <c r="A21" s="30" t="s">
        <v>77</v>
      </c>
      <c r="B21" s="79" t="s">
        <v>76</v>
      </c>
      <c r="C21" s="35"/>
      <c r="D21" s="35"/>
      <c r="E21" s="10"/>
      <c r="F21" s="10"/>
      <c r="G21" s="10"/>
      <c r="H21" s="21"/>
      <c r="I21" s="21"/>
    </row>
    <row r="22" spans="1:9" ht="45.75" customHeight="1">
      <c r="A22" s="30">
        <v>3</v>
      </c>
      <c r="B22" s="26" t="s">
        <v>78</v>
      </c>
      <c r="C22" s="35">
        <v>22150000</v>
      </c>
      <c r="D22" s="35">
        <v>1129650</v>
      </c>
      <c r="E22" s="10"/>
      <c r="F22" s="10"/>
      <c r="G22" s="10"/>
      <c r="H22" s="21"/>
      <c r="I22" s="21"/>
    </row>
    <row r="23" spans="1:9" ht="15">
      <c r="A23" s="30"/>
      <c r="B23" s="25" t="s">
        <v>50</v>
      </c>
      <c r="C23" s="35" t="s">
        <v>51</v>
      </c>
      <c r="D23" s="37">
        <v>6689300</v>
      </c>
      <c r="E23" s="10"/>
      <c r="F23" s="10"/>
      <c r="G23" s="10"/>
      <c r="H23" s="21"/>
      <c r="I23" s="21"/>
    </row>
    <row r="24" spans="1:9" ht="15">
      <c r="A24" s="335" t="s">
        <v>225</v>
      </c>
      <c r="B24" s="335"/>
      <c r="C24" s="335"/>
      <c r="D24" s="335"/>
      <c r="E24" s="10"/>
      <c r="F24" s="10"/>
      <c r="G24" s="10"/>
      <c r="H24" s="21"/>
      <c r="I24" s="21"/>
    </row>
    <row r="25" spans="1:9" ht="33" customHeight="1">
      <c r="A25" s="336"/>
      <c r="B25" s="336"/>
      <c r="C25" s="336"/>
      <c r="D25" s="336"/>
      <c r="E25" s="10"/>
      <c r="F25" s="10"/>
      <c r="G25" s="10"/>
      <c r="H25" s="21"/>
      <c r="I25" s="21"/>
    </row>
    <row r="26" spans="1:9" ht="37.5" customHeight="1">
      <c r="A26" s="336"/>
      <c r="B26" s="336"/>
      <c r="C26" s="336"/>
      <c r="D26" s="336"/>
      <c r="E26" s="10"/>
      <c r="F26" s="10"/>
      <c r="G26" s="10"/>
      <c r="H26" s="21"/>
      <c r="I26" s="21"/>
    </row>
    <row r="27" spans="3:9" ht="15">
      <c r="C27" s="10"/>
      <c r="D27" s="10"/>
      <c r="E27" s="10"/>
      <c r="F27" s="10"/>
      <c r="G27" s="10"/>
      <c r="H27" s="21"/>
      <c r="I27" s="21"/>
    </row>
    <row r="28" spans="3:9" ht="15">
      <c r="C28" s="10"/>
      <c r="D28" s="10"/>
      <c r="E28" s="10"/>
      <c r="F28" s="10"/>
      <c r="G28" s="10"/>
      <c r="H28" s="21"/>
      <c r="I28" s="21"/>
    </row>
    <row r="29" spans="3:9" ht="15">
      <c r="C29" s="10"/>
      <c r="D29" s="10"/>
      <c r="E29" s="10"/>
      <c r="F29" s="10"/>
      <c r="G29" s="10"/>
      <c r="H29" s="21"/>
      <c r="I29" s="21"/>
    </row>
    <row r="30" spans="3:9" ht="15">
      <c r="C30" s="10"/>
      <c r="D30" s="10"/>
      <c r="E30" s="10"/>
      <c r="F30" s="10"/>
      <c r="G30" s="10"/>
      <c r="H30" s="21"/>
      <c r="I30" s="21"/>
    </row>
    <row r="1250" ht="12.75"/>
  </sheetData>
  <sheetProtection/>
  <mergeCells count="11">
    <mergeCell ref="C11:C12"/>
    <mergeCell ref="D11:D12"/>
    <mergeCell ref="A24:D26"/>
    <mergeCell ref="A16:A17"/>
    <mergeCell ref="C16:C17"/>
    <mergeCell ref="D16:D17"/>
    <mergeCell ref="A3:D3"/>
    <mergeCell ref="A4:D4"/>
    <mergeCell ref="A5:D5"/>
    <mergeCell ref="A6:D6"/>
    <mergeCell ref="A11:A12"/>
  </mergeCells>
  <hyperlinks>
    <hyperlink ref="B20" location="P1250" display="P1250"/>
    <hyperlink ref="B21" location="P1250" display="P1250"/>
  </hyperlink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view="pageBreakPreview" zoomScaleSheetLayoutView="100" zoomScalePageLayoutView="0" workbookViewId="0" topLeftCell="A1">
      <selection activeCell="A14" sqref="A14:IV14"/>
    </sheetView>
  </sheetViews>
  <sheetFormatPr defaultColWidth="9.00390625" defaultRowHeight="12.75"/>
  <cols>
    <col min="1" max="1" width="9.125" style="2" customWidth="1"/>
    <col min="2" max="5" width="21.00390625" style="2" customWidth="1"/>
    <col min="6" max="16384" width="9.125" style="2" customWidth="1"/>
  </cols>
  <sheetData>
    <row r="1" ht="15">
      <c r="E1" s="2" t="s">
        <v>146</v>
      </c>
    </row>
    <row r="2" spans="1:5" ht="15">
      <c r="A2" s="253" t="s">
        <v>147</v>
      </c>
      <c r="B2" s="253"/>
      <c r="C2" s="253"/>
      <c r="D2" s="253"/>
      <c r="E2" s="253"/>
    </row>
    <row r="3" spans="1:5" ht="15">
      <c r="A3" s="253" t="s">
        <v>148</v>
      </c>
      <c r="B3" s="253"/>
      <c r="C3" s="253"/>
      <c r="D3" s="253"/>
      <c r="E3" s="253"/>
    </row>
    <row r="4" ht="15">
      <c r="A4" s="3"/>
    </row>
    <row r="5" spans="1:5" s="111" customFormat="1" ht="35.25" customHeight="1">
      <c r="A5" s="338" t="s">
        <v>226</v>
      </c>
      <c r="B5" s="338"/>
      <c r="C5" s="338"/>
      <c r="D5" s="338"/>
      <c r="E5" s="338"/>
    </row>
    <row r="6" spans="1:5" s="111" customFormat="1" ht="35.25" customHeight="1">
      <c r="A6" s="338" t="s">
        <v>227</v>
      </c>
      <c r="B6" s="338"/>
      <c r="C6" s="338"/>
      <c r="D6" s="338"/>
      <c r="E6" s="338"/>
    </row>
    <row r="7" ht="15">
      <c r="A7" s="3"/>
    </row>
    <row r="8" spans="1:5" ht="45">
      <c r="A8" s="11" t="s">
        <v>41</v>
      </c>
      <c r="B8" s="11" t="s">
        <v>3</v>
      </c>
      <c r="C8" s="11" t="s">
        <v>80</v>
      </c>
      <c r="D8" s="11" t="s">
        <v>81</v>
      </c>
      <c r="E8" s="11" t="s">
        <v>82</v>
      </c>
    </row>
    <row r="9" spans="1:5" ht="1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5" ht="15">
      <c r="A10" s="11"/>
      <c r="B10" s="11"/>
      <c r="C10" s="11"/>
      <c r="D10" s="11"/>
      <c r="E10" s="11"/>
    </row>
    <row r="11" spans="1:5" ht="15">
      <c r="A11" s="11"/>
      <c r="B11" s="11"/>
      <c r="C11" s="11"/>
      <c r="D11" s="11"/>
      <c r="E11" s="11"/>
    </row>
    <row r="12" spans="1:5" ht="15">
      <c r="A12" s="11"/>
      <c r="B12" s="13" t="s">
        <v>50</v>
      </c>
      <c r="C12" s="11" t="s">
        <v>51</v>
      </c>
      <c r="D12" s="11" t="s">
        <v>51</v>
      </c>
      <c r="E12" s="11"/>
    </row>
  </sheetData>
  <sheetProtection/>
  <mergeCells count="4">
    <mergeCell ref="A2:E2"/>
    <mergeCell ref="A3:E3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17.875" style="1" customWidth="1"/>
    <col min="4" max="4" width="14.875" style="1" customWidth="1"/>
    <col min="5" max="5" width="16.875" style="1" customWidth="1"/>
    <col min="6" max="6" width="11.125" style="1" customWidth="1"/>
    <col min="7" max="16384" width="9.125" style="1" customWidth="1"/>
  </cols>
  <sheetData>
    <row r="1" ht="15">
      <c r="E1" s="29" t="s">
        <v>136</v>
      </c>
    </row>
    <row r="2" ht="15">
      <c r="E2" s="29"/>
    </row>
    <row r="3" spans="1:5" ht="27.75" customHeight="1">
      <c r="A3" s="252" t="s">
        <v>56</v>
      </c>
      <c r="B3" s="252"/>
      <c r="C3" s="252"/>
      <c r="D3" s="252"/>
      <c r="E3" s="252"/>
    </row>
    <row r="4" spans="1:5" ht="15">
      <c r="A4" s="339"/>
      <c r="B4" s="339"/>
      <c r="C4" s="339"/>
      <c r="D4" s="339"/>
      <c r="E4" s="339"/>
    </row>
    <row r="6" spans="1:5" ht="15" customHeight="1">
      <c r="A6" s="338" t="s">
        <v>228</v>
      </c>
      <c r="B6" s="338"/>
      <c r="C6" s="338"/>
      <c r="D6" s="338"/>
      <c r="E6" s="338"/>
    </row>
    <row r="7" spans="1:5" ht="58.5" customHeight="1">
      <c r="A7" s="338" t="s">
        <v>229</v>
      </c>
      <c r="B7" s="338"/>
      <c r="C7" s="338"/>
      <c r="D7" s="338"/>
      <c r="E7" s="338"/>
    </row>
    <row r="9" spans="1:5" ht="90">
      <c r="A9" s="31" t="s">
        <v>41</v>
      </c>
      <c r="B9" s="31" t="s">
        <v>52</v>
      </c>
      <c r="C9" s="31" t="s">
        <v>53</v>
      </c>
      <c r="D9" s="31" t="s">
        <v>54</v>
      </c>
      <c r="E9" s="31" t="s">
        <v>55</v>
      </c>
    </row>
    <row r="10" spans="1:5" s="77" customFormat="1" ht="16.5" customHeight="1">
      <c r="A10" s="34">
        <v>1</v>
      </c>
      <c r="B10" s="220">
        <v>2</v>
      </c>
      <c r="C10" s="34">
        <v>3</v>
      </c>
      <c r="D10" s="34">
        <v>4</v>
      </c>
      <c r="E10" s="34">
        <v>5</v>
      </c>
    </row>
    <row r="11" spans="1:5" s="77" customFormat="1" ht="16.5" customHeight="1">
      <c r="A11" s="218">
        <v>1</v>
      </c>
      <c r="B11" s="217" t="s">
        <v>268</v>
      </c>
      <c r="C11" s="219"/>
      <c r="D11" s="34"/>
      <c r="E11" s="222">
        <v>160000</v>
      </c>
    </row>
    <row r="12" spans="1:5" s="77" customFormat="1" ht="33" customHeight="1">
      <c r="A12" s="218">
        <v>2</v>
      </c>
      <c r="B12" s="217" t="s">
        <v>269</v>
      </c>
      <c r="C12" s="219"/>
      <c r="D12" s="34"/>
      <c r="E12" s="222">
        <v>90000</v>
      </c>
    </row>
    <row r="13" spans="1:6" ht="15">
      <c r="A13" s="31">
        <v>3</v>
      </c>
      <c r="B13" s="221"/>
      <c r="C13" s="47"/>
      <c r="D13" s="47"/>
      <c r="E13" s="47"/>
      <c r="F13" s="4"/>
    </row>
    <row r="14" spans="1:6" s="6" customFormat="1" ht="30" customHeight="1">
      <c r="A14" s="32"/>
      <c r="B14" s="32" t="s">
        <v>50</v>
      </c>
      <c r="C14" s="60">
        <f>C13</f>
        <v>0</v>
      </c>
      <c r="D14" s="60" t="s">
        <v>51</v>
      </c>
      <c r="E14" s="60">
        <f>E13+E12+E11</f>
        <v>250000</v>
      </c>
      <c r="F14" s="5"/>
    </row>
    <row r="15" spans="3:6" ht="15">
      <c r="C15" s="4"/>
      <c r="D15" s="4"/>
      <c r="E15" s="4"/>
      <c r="F15" s="4"/>
    </row>
    <row r="16" spans="3:6" ht="15">
      <c r="C16" s="4"/>
      <c r="D16" s="4"/>
      <c r="E16" s="4"/>
      <c r="F16" s="4"/>
    </row>
    <row r="17" spans="3:6" ht="15">
      <c r="C17" s="107"/>
      <c r="D17" s="107"/>
      <c r="E17" s="107"/>
      <c r="F17" s="107"/>
    </row>
  </sheetData>
  <sheetProtection/>
  <mergeCells count="4">
    <mergeCell ref="A3:E3"/>
    <mergeCell ref="A4:E4"/>
    <mergeCell ref="A6:E6"/>
    <mergeCell ref="A7:E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9.125" style="2" customWidth="1"/>
    <col min="2" max="5" width="21.00390625" style="2" customWidth="1"/>
    <col min="6" max="16384" width="9.125" style="2" customWidth="1"/>
  </cols>
  <sheetData>
    <row r="1" ht="15">
      <c r="E1" s="2" t="s">
        <v>137</v>
      </c>
    </row>
    <row r="2" spans="1:5" ht="15">
      <c r="A2" s="253" t="s">
        <v>232</v>
      </c>
      <c r="B2" s="253"/>
      <c r="C2" s="253"/>
      <c r="D2" s="253"/>
      <c r="E2" s="253"/>
    </row>
    <row r="3" spans="1:5" ht="15">
      <c r="A3" s="253"/>
      <c r="B3" s="253"/>
      <c r="C3" s="253"/>
      <c r="D3" s="253"/>
      <c r="E3" s="253"/>
    </row>
    <row r="4" ht="15">
      <c r="A4" s="3"/>
    </row>
    <row r="5" spans="1:5" s="111" customFormat="1" ht="35.25" customHeight="1">
      <c r="A5" s="338" t="s">
        <v>226</v>
      </c>
      <c r="B5" s="338"/>
      <c r="C5" s="338"/>
      <c r="D5" s="338"/>
      <c r="E5" s="338"/>
    </row>
    <row r="6" spans="1:5" s="111" customFormat="1" ht="35.25" customHeight="1">
      <c r="A6" s="338" t="s">
        <v>227</v>
      </c>
      <c r="B6" s="338"/>
      <c r="C6" s="338"/>
      <c r="D6" s="338"/>
      <c r="E6" s="338"/>
    </row>
    <row r="7" ht="15">
      <c r="A7" s="3"/>
    </row>
    <row r="8" spans="1:5" ht="45">
      <c r="A8" s="11" t="s">
        <v>41</v>
      </c>
      <c r="B8" s="11" t="s">
        <v>3</v>
      </c>
      <c r="C8" s="11" t="s">
        <v>80</v>
      </c>
      <c r="D8" s="11" t="s">
        <v>81</v>
      </c>
      <c r="E8" s="11" t="s">
        <v>82</v>
      </c>
    </row>
    <row r="9" spans="1:5" ht="1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5" ht="15">
      <c r="A10" s="11"/>
      <c r="B10" s="11"/>
      <c r="C10" s="11"/>
      <c r="D10" s="11"/>
      <c r="E10" s="11"/>
    </row>
    <row r="11" spans="1:5" ht="15">
      <c r="A11" s="11"/>
      <c r="B11" s="11"/>
      <c r="C11" s="11"/>
      <c r="D11" s="11"/>
      <c r="E11" s="11"/>
    </row>
    <row r="12" spans="1:5" ht="15">
      <c r="A12" s="11"/>
      <c r="B12" s="13" t="s">
        <v>50</v>
      </c>
      <c r="C12" s="11" t="s">
        <v>51</v>
      </c>
      <c r="D12" s="11" t="s">
        <v>51</v>
      </c>
      <c r="E12" s="11"/>
    </row>
  </sheetData>
  <sheetProtection/>
  <mergeCells count="4">
    <mergeCell ref="A2:E2"/>
    <mergeCell ref="A3:E3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view="pageBreakPreview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11.375" style="2" customWidth="1"/>
    <col min="2" max="2" width="36.75390625" style="2" customWidth="1"/>
    <col min="3" max="6" width="14.125" style="2" customWidth="1"/>
    <col min="7" max="16384" width="9.125" style="2" customWidth="1"/>
  </cols>
  <sheetData>
    <row r="1" ht="15">
      <c r="E1" s="29" t="s">
        <v>231</v>
      </c>
    </row>
    <row r="2" ht="15">
      <c r="E2" s="29"/>
    </row>
    <row r="3" spans="1:5" ht="15">
      <c r="A3" s="253" t="s">
        <v>230</v>
      </c>
      <c r="B3" s="253"/>
      <c r="C3" s="253"/>
      <c r="D3" s="253"/>
      <c r="E3" s="253"/>
    </row>
    <row r="4" spans="1:5" ht="15">
      <c r="A4" s="253" t="s">
        <v>79</v>
      </c>
      <c r="B4" s="253"/>
      <c r="C4" s="253"/>
      <c r="D4" s="253"/>
      <c r="E4" s="253"/>
    </row>
    <row r="5" ht="15">
      <c r="A5" s="3"/>
    </row>
    <row r="6" spans="1:5" ht="15">
      <c r="A6" s="338" t="s">
        <v>301</v>
      </c>
      <c r="B6" s="338"/>
      <c r="C6" s="338"/>
      <c r="D6" s="338"/>
      <c r="E6" s="338"/>
    </row>
    <row r="7" spans="1:5" ht="54.75" customHeight="1">
      <c r="A7" s="338" t="s">
        <v>227</v>
      </c>
      <c r="B7" s="338"/>
      <c r="C7" s="338"/>
      <c r="D7" s="338"/>
      <c r="E7" s="338"/>
    </row>
    <row r="8" ht="15">
      <c r="A8" s="3"/>
    </row>
    <row r="9" spans="1:5" s="1" customFormat="1" ht="66.75" customHeight="1">
      <c r="A9" s="31" t="s">
        <v>41</v>
      </c>
      <c r="B9" s="31" t="s">
        <v>3</v>
      </c>
      <c r="C9" s="31" t="s">
        <v>80</v>
      </c>
      <c r="D9" s="31" t="s">
        <v>81</v>
      </c>
      <c r="E9" s="31" t="s">
        <v>82</v>
      </c>
    </row>
    <row r="10" spans="1:5" s="62" customFormat="1" ht="11.25">
      <c r="A10" s="61">
        <v>1</v>
      </c>
      <c r="B10" s="61">
        <v>2</v>
      </c>
      <c r="C10" s="61">
        <v>3</v>
      </c>
      <c r="D10" s="61">
        <v>4</v>
      </c>
      <c r="E10" s="61">
        <v>5</v>
      </c>
    </row>
    <row r="11" spans="1:5" s="62" customFormat="1" ht="24" customHeight="1">
      <c r="A11" s="61"/>
      <c r="B11" s="61"/>
      <c r="C11" s="61"/>
      <c r="D11" s="61"/>
      <c r="E11" s="61"/>
    </row>
    <row r="12" spans="1:5" s="62" customFormat="1" ht="24" customHeight="1">
      <c r="A12" s="61"/>
      <c r="B12" s="61"/>
      <c r="C12" s="61"/>
      <c r="D12" s="61"/>
      <c r="E12" s="61"/>
    </row>
    <row r="13" spans="1:6" ht="39" customHeight="1">
      <c r="A13" s="11"/>
      <c r="B13" s="11"/>
      <c r="C13" s="11"/>
      <c r="D13" s="11"/>
      <c r="E13" s="22"/>
      <c r="F13" s="7"/>
    </row>
    <row r="14" spans="1:6" ht="15">
      <c r="A14" s="11"/>
      <c r="B14" s="13" t="s">
        <v>50</v>
      </c>
      <c r="C14" s="11" t="s">
        <v>51</v>
      </c>
      <c r="D14" s="11" t="s">
        <v>51</v>
      </c>
      <c r="E14" s="22"/>
      <c r="F14" s="7"/>
    </row>
    <row r="15" spans="5:6" ht="15">
      <c r="E15" s="7"/>
      <c r="F15" s="7"/>
    </row>
  </sheetData>
  <sheetProtection/>
  <mergeCells count="4">
    <mergeCell ref="A6:E6"/>
    <mergeCell ref="A7:E7"/>
    <mergeCell ref="A4:E4"/>
    <mergeCell ref="A3:E3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"/>
  <sheetViews>
    <sheetView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6.75390625" style="48" customWidth="1"/>
    <col min="2" max="2" width="30.625" style="48" customWidth="1"/>
    <col min="3" max="3" width="11.375" style="48" customWidth="1"/>
    <col min="4" max="4" width="13.75390625" style="48" customWidth="1"/>
    <col min="5" max="5" width="16.25390625" style="48" customWidth="1"/>
    <col min="6" max="6" width="14.00390625" style="48" customWidth="1"/>
    <col min="7" max="16384" width="9.125" style="48" customWidth="1"/>
  </cols>
  <sheetData>
    <row r="1" ht="15">
      <c r="F1" s="49" t="s">
        <v>235</v>
      </c>
    </row>
    <row r="2" spans="1:6" ht="15">
      <c r="A2" s="306" t="s">
        <v>233</v>
      </c>
      <c r="B2" s="306"/>
      <c r="C2" s="306"/>
      <c r="D2" s="306"/>
      <c r="E2" s="306"/>
      <c r="F2" s="306"/>
    </row>
    <row r="3" spans="1:6" ht="15">
      <c r="A3" s="203"/>
      <c r="B3" s="203"/>
      <c r="C3" s="203"/>
      <c r="D3" s="203"/>
      <c r="E3" s="203"/>
      <c r="F3" s="203"/>
    </row>
    <row r="4" spans="1:6" ht="15">
      <c r="A4" s="338" t="s">
        <v>300</v>
      </c>
      <c r="B4" s="338"/>
      <c r="C4" s="338"/>
      <c r="D4" s="338"/>
      <c r="E4" s="338"/>
      <c r="F4" s="203"/>
    </row>
    <row r="5" spans="1:6" ht="42.75" customHeight="1">
      <c r="A5" s="340" t="s">
        <v>234</v>
      </c>
      <c r="B5" s="340"/>
      <c r="C5" s="340"/>
      <c r="D5" s="340"/>
      <c r="E5" s="340"/>
      <c r="F5" s="340"/>
    </row>
    <row r="6" spans="1:6" ht="15">
      <c r="A6" s="306" t="s">
        <v>236</v>
      </c>
      <c r="B6" s="306"/>
      <c r="C6" s="306"/>
      <c r="D6" s="306"/>
      <c r="E6" s="306"/>
      <c r="F6" s="306"/>
    </row>
    <row r="7" ht="15">
      <c r="A7" s="57"/>
    </row>
    <row r="8" spans="1:6" s="64" customFormat="1" ht="69.75" customHeight="1">
      <c r="A8" s="63" t="s">
        <v>41</v>
      </c>
      <c r="B8" s="63" t="s">
        <v>52</v>
      </c>
      <c r="C8" s="63" t="s">
        <v>83</v>
      </c>
      <c r="D8" s="63" t="s">
        <v>84</v>
      </c>
      <c r="E8" s="63" t="s">
        <v>85</v>
      </c>
      <c r="F8" s="63" t="s">
        <v>86</v>
      </c>
    </row>
    <row r="9" spans="1:6" s="76" customFormat="1" ht="14.25" customHeight="1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</row>
    <row r="10" spans="1:8" ht="25.5" customHeight="1">
      <c r="A10" s="52">
        <v>1</v>
      </c>
      <c r="B10" s="170" t="s">
        <v>264</v>
      </c>
      <c r="C10" s="210">
        <v>3</v>
      </c>
      <c r="D10" s="210">
        <v>12</v>
      </c>
      <c r="E10" s="165" t="s">
        <v>271</v>
      </c>
      <c r="F10" s="154">
        <v>14000</v>
      </c>
      <c r="G10" s="54"/>
      <c r="H10" s="54"/>
    </row>
    <row r="11" spans="1:8" ht="32.25" customHeight="1">
      <c r="A11" s="52">
        <v>2</v>
      </c>
      <c r="B11" s="166" t="s">
        <v>270</v>
      </c>
      <c r="C11" s="52"/>
      <c r="D11" s="210">
        <v>12</v>
      </c>
      <c r="E11" s="223" t="s">
        <v>271</v>
      </c>
      <c r="F11" s="154">
        <v>30000</v>
      </c>
      <c r="G11" s="54"/>
      <c r="H11" s="54"/>
    </row>
    <row r="12" spans="1:8" ht="15">
      <c r="A12" s="52"/>
      <c r="B12" s="55" t="s">
        <v>50</v>
      </c>
      <c r="C12" s="52" t="s">
        <v>51</v>
      </c>
      <c r="D12" s="52" t="s">
        <v>51</v>
      </c>
      <c r="E12" s="52" t="s">
        <v>51</v>
      </c>
      <c r="F12" s="53">
        <f>F10+F11</f>
        <v>44000</v>
      </c>
      <c r="G12" s="54"/>
      <c r="H12" s="54"/>
    </row>
    <row r="13" spans="6:8" ht="15">
      <c r="F13" s="54"/>
      <c r="G13" s="54"/>
      <c r="H13" s="54"/>
    </row>
    <row r="14" spans="6:8" ht="15">
      <c r="F14" s="54"/>
      <c r="G14" s="54"/>
      <c r="H14" s="54"/>
    </row>
    <row r="15" spans="6:8" ht="15">
      <c r="F15" s="54"/>
      <c r="G15" s="54"/>
      <c r="H15" s="54"/>
    </row>
    <row r="16" spans="6:8" ht="15">
      <c r="F16" s="54"/>
      <c r="G16" s="54"/>
      <c r="H16" s="54"/>
    </row>
    <row r="17" spans="6:8" ht="15">
      <c r="F17" s="54"/>
      <c r="G17" s="54"/>
      <c r="H17" s="54"/>
    </row>
    <row r="18" spans="6:8" ht="15">
      <c r="F18" s="54"/>
      <c r="G18" s="54"/>
      <c r="H18" s="54"/>
    </row>
  </sheetData>
  <sheetProtection/>
  <mergeCells count="4">
    <mergeCell ref="A6:F6"/>
    <mergeCell ref="A2:F2"/>
    <mergeCell ref="A4:E4"/>
    <mergeCell ref="A5:F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9.625" style="48" customWidth="1"/>
    <col min="2" max="5" width="17.75390625" style="48" customWidth="1"/>
    <col min="6" max="16384" width="9.125" style="48" customWidth="1"/>
  </cols>
  <sheetData>
    <row r="1" ht="15">
      <c r="E1" s="49" t="s">
        <v>238</v>
      </c>
    </row>
    <row r="2" ht="15">
      <c r="E2" s="49"/>
    </row>
    <row r="3" spans="1:5" ht="15">
      <c r="A3" s="306" t="s">
        <v>237</v>
      </c>
      <c r="B3" s="306"/>
      <c r="C3" s="306"/>
      <c r="D3" s="306"/>
      <c r="E3" s="306"/>
    </row>
    <row r="4" ht="15">
      <c r="A4" s="57"/>
    </row>
    <row r="5" spans="1:5" s="64" customFormat="1" ht="69.75" customHeight="1">
      <c r="A5" s="63" t="s">
        <v>41</v>
      </c>
      <c r="B5" s="63" t="s">
        <v>52</v>
      </c>
      <c r="C5" s="63" t="s">
        <v>87</v>
      </c>
      <c r="D5" s="63" t="s">
        <v>88</v>
      </c>
      <c r="E5" s="63" t="s">
        <v>89</v>
      </c>
    </row>
    <row r="6" spans="1:5" s="76" customFormat="1" ht="12">
      <c r="A6" s="75">
        <v>1</v>
      </c>
      <c r="B6" s="75">
        <v>2</v>
      </c>
      <c r="C6" s="75">
        <v>3</v>
      </c>
      <c r="D6" s="75">
        <v>4</v>
      </c>
      <c r="E6" s="75">
        <v>5</v>
      </c>
    </row>
    <row r="7" spans="1:6" ht="15">
      <c r="A7" s="52"/>
      <c r="B7" s="52"/>
      <c r="C7" s="52"/>
      <c r="D7" s="52"/>
      <c r="E7" s="53"/>
      <c r="F7" s="54"/>
    </row>
    <row r="8" spans="1:6" ht="15">
      <c r="A8" s="52"/>
      <c r="B8" s="52"/>
      <c r="C8" s="52"/>
      <c r="D8" s="52"/>
      <c r="E8" s="53"/>
      <c r="F8" s="54"/>
    </row>
    <row r="9" spans="1:6" ht="15">
      <c r="A9" s="52"/>
      <c r="B9" s="55" t="s">
        <v>50</v>
      </c>
      <c r="C9" s="52"/>
      <c r="D9" s="52"/>
      <c r="E9" s="53"/>
      <c r="F9" s="54"/>
    </row>
    <row r="10" spans="5:6" ht="15">
      <c r="E10" s="54"/>
      <c r="F10" s="54"/>
    </row>
    <row r="11" spans="5:6" ht="15">
      <c r="E11" s="54"/>
      <c r="F11" s="54"/>
    </row>
    <row r="12" spans="5:6" ht="15">
      <c r="E12" s="54"/>
      <c r="F12" s="54"/>
    </row>
  </sheetData>
  <sheetProtection/>
  <mergeCells count="1">
    <mergeCell ref="A3:E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"/>
  <sheetViews>
    <sheetView view="pageBreakPreview" zoomScaleSheetLayoutView="100" zoomScalePageLayoutView="0" workbookViewId="0" topLeftCell="A1">
      <selection activeCell="F8" sqref="F8:F10"/>
    </sheetView>
  </sheetViews>
  <sheetFormatPr defaultColWidth="9.00390625" defaultRowHeight="12.75"/>
  <cols>
    <col min="1" max="1" width="6.75390625" style="48" customWidth="1"/>
    <col min="2" max="2" width="26.00390625" style="48" customWidth="1"/>
    <col min="3" max="3" width="15.00390625" style="48" customWidth="1"/>
    <col min="4" max="4" width="17.125" style="48" customWidth="1"/>
    <col min="5" max="6" width="15.00390625" style="48" customWidth="1"/>
    <col min="7" max="7" width="9.125" style="48" customWidth="1"/>
    <col min="8" max="8" width="18.25390625" style="48" customWidth="1"/>
    <col min="9" max="16384" width="9.125" style="48" customWidth="1"/>
  </cols>
  <sheetData>
    <row r="1" ht="15">
      <c r="F1" s="49" t="s">
        <v>239</v>
      </c>
    </row>
    <row r="2" ht="15">
      <c r="F2" s="49"/>
    </row>
    <row r="3" spans="1:6" ht="15">
      <c r="A3" s="306" t="s">
        <v>240</v>
      </c>
      <c r="B3" s="306"/>
      <c r="C3" s="306"/>
      <c r="D3" s="306"/>
      <c r="E3" s="306"/>
      <c r="F3" s="306"/>
    </row>
    <row r="6" spans="1:6" s="51" customFormat="1" ht="77.25" customHeight="1">
      <c r="A6" s="50" t="s">
        <v>41</v>
      </c>
      <c r="B6" s="50" t="s">
        <v>3</v>
      </c>
      <c r="C6" s="50" t="s">
        <v>90</v>
      </c>
      <c r="D6" s="50" t="s">
        <v>91</v>
      </c>
      <c r="E6" s="50" t="s">
        <v>92</v>
      </c>
      <c r="F6" s="50" t="s">
        <v>93</v>
      </c>
    </row>
    <row r="7" spans="1:6" s="70" customFormat="1" ht="12">
      <c r="A7" s="69">
        <v>1</v>
      </c>
      <c r="B7" s="69">
        <v>2</v>
      </c>
      <c r="C7" s="69" t="s">
        <v>241</v>
      </c>
      <c r="D7" s="225">
        <v>5</v>
      </c>
      <c r="E7" s="69">
        <v>6</v>
      </c>
      <c r="F7" s="225" t="s">
        <v>242</v>
      </c>
    </row>
    <row r="8" spans="1:8" ht="35.25" customHeight="1">
      <c r="A8" s="156">
        <v>1</v>
      </c>
      <c r="B8" s="166" t="s">
        <v>272</v>
      </c>
      <c r="C8" s="224"/>
      <c r="D8" s="227" t="s">
        <v>271</v>
      </c>
      <c r="E8" s="228"/>
      <c r="F8" s="230">
        <v>168000</v>
      </c>
      <c r="G8" s="54"/>
      <c r="H8" s="54"/>
    </row>
    <row r="9" spans="1:7" ht="29.25" customHeight="1">
      <c r="A9" s="156">
        <v>2</v>
      </c>
      <c r="B9" s="166" t="s">
        <v>273</v>
      </c>
      <c r="C9" s="224"/>
      <c r="D9" s="227" t="s">
        <v>271</v>
      </c>
      <c r="E9" s="228"/>
      <c r="F9" s="230">
        <v>255000</v>
      </c>
      <c r="G9" s="54"/>
    </row>
    <row r="10" spans="1:7" ht="34.5" customHeight="1">
      <c r="A10" s="156">
        <v>3</v>
      </c>
      <c r="B10" s="166" t="s">
        <v>274</v>
      </c>
      <c r="C10" s="224"/>
      <c r="D10" s="227" t="s">
        <v>271</v>
      </c>
      <c r="E10" s="228"/>
      <c r="F10" s="230">
        <v>31100</v>
      </c>
      <c r="G10" s="54"/>
    </row>
    <row r="11" spans="1:8" ht="15">
      <c r="A11" s="52"/>
      <c r="B11" s="55" t="s">
        <v>50</v>
      </c>
      <c r="C11" s="52" t="s">
        <v>51</v>
      </c>
      <c r="D11" s="226" t="s">
        <v>51</v>
      </c>
      <c r="E11" s="52" t="s">
        <v>51</v>
      </c>
      <c r="F11" s="229">
        <f>F8+F9+F10</f>
        <v>454100</v>
      </c>
      <c r="G11" s="54"/>
      <c r="H11" s="54"/>
    </row>
    <row r="12" spans="1:8" ht="15">
      <c r="A12" s="71"/>
      <c r="B12" s="72"/>
      <c r="C12" s="71"/>
      <c r="D12" s="71"/>
      <c r="E12" s="71"/>
      <c r="F12" s="73"/>
      <c r="G12" s="54"/>
      <c r="H12" s="54"/>
    </row>
    <row r="13" ht="15">
      <c r="A13" s="208" t="s">
        <v>243</v>
      </c>
    </row>
  </sheetData>
  <sheetProtection/>
  <mergeCells count="1">
    <mergeCell ref="A3:F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9.25390625" style="0" customWidth="1"/>
    <col min="2" max="5" width="21.875" style="0" customWidth="1"/>
  </cols>
  <sheetData>
    <row r="1" ht="15">
      <c r="E1" s="29" t="s">
        <v>244</v>
      </c>
    </row>
    <row r="2" ht="15">
      <c r="E2" s="29"/>
    </row>
    <row r="3" spans="1:5" ht="15">
      <c r="A3" s="253" t="s">
        <v>245</v>
      </c>
      <c r="B3" s="253"/>
      <c r="C3" s="253"/>
      <c r="D3" s="253"/>
      <c r="E3" s="253"/>
    </row>
    <row r="5" spans="1:5" s="65" customFormat="1" ht="66" customHeight="1">
      <c r="A5" s="31" t="s">
        <v>41</v>
      </c>
      <c r="B5" s="31" t="s">
        <v>3</v>
      </c>
      <c r="C5" s="31" t="s">
        <v>94</v>
      </c>
      <c r="D5" s="31" t="s">
        <v>95</v>
      </c>
      <c r="E5" s="31" t="s">
        <v>96</v>
      </c>
    </row>
    <row r="6" spans="1:5" s="68" customFormat="1" ht="18" customHeight="1">
      <c r="A6" s="34">
        <v>1</v>
      </c>
      <c r="B6" s="34">
        <v>2</v>
      </c>
      <c r="C6" s="34" t="s">
        <v>241</v>
      </c>
      <c r="D6" s="34">
        <v>5</v>
      </c>
      <c r="E6" s="34">
        <v>6</v>
      </c>
    </row>
    <row r="7" spans="1:5" ht="15">
      <c r="A7" s="11"/>
      <c r="B7" s="11"/>
      <c r="C7" s="11"/>
      <c r="D7" s="11"/>
      <c r="E7" s="11"/>
    </row>
    <row r="8" spans="1:5" ht="15">
      <c r="A8" s="11"/>
      <c r="B8" s="11"/>
      <c r="C8" s="11"/>
      <c r="D8" s="11"/>
      <c r="E8" s="11"/>
    </row>
    <row r="9" spans="1:5" ht="15">
      <c r="A9" s="11"/>
      <c r="B9" s="13" t="s">
        <v>50</v>
      </c>
      <c r="C9" s="11" t="s">
        <v>51</v>
      </c>
      <c r="D9" s="11" t="s">
        <v>51</v>
      </c>
      <c r="E9" s="11" t="s">
        <v>51</v>
      </c>
    </row>
    <row r="11" ht="13.5">
      <c r="A11" s="208" t="s">
        <v>243</v>
      </c>
    </row>
  </sheetData>
  <sheetProtection/>
  <mergeCells count="1">
    <mergeCell ref="A3:E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X31"/>
  <sheetViews>
    <sheetView view="pageBreakPreview" zoomScaleSheetLayoutView="100" zoomScalePageLayoutView="0" workbookViewId="0" topLeftCell="A16">
      <selection activeCell="DK20" sqref="DK20"/>
    </sheetView>
  </sheetViews>
  <sheetFormatPr defaultColWidth="9.00390625" defaultRowHeight="12.75"/>
  <cols>
    <col min="1" max="128" width="0.875" style="2" customWidth="1"/>
  </cols>
  <sheetData>
    <row r="1" s="2" customFormat="1" ht="3" customHeight="1"/>
    <row r="2" spans="1:128" s="151" customFormat="1" ht="24.75" customHeight="1">
      <c r="A2" s="285" t="s">
        <v>188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</row>
    <row r="3" spans="1:128" s="151" customFormat="1" ht="9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</row>
    <row r="4" spans="1:128" s="2" customFormat="1" ht="36" customHeight="1">
      <c r="A4" s="283" t="s">
        <v>211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</row>
    <row r="5" spans="1:128" s="2" customFormat="1" ht="16.5" customHeight="1">
      <c r="A5" s="282" t="s">
        <v>317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</row>
    <row r="6" spans="1:128" s="2" customFormat="1" ht="28.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</row>
    <row r="7" spans="1:128" s="2" customFormat="1" ht="17.2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</row>
    <row r="8" spans="1:128" s="2" customFormat="1" ht="18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</row>
    <row r="9" spans="1:128" s="2" customFormat="1" ht="27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</row>
    <row r="10" spans="1:128" s="2" customFormat="1" ht="18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</row>
    <row r="11" spans="1:128" s="2" customFormat="1" ht="46.5" customHeight="1">
      <c r="A11" s="283" t="s">
        <v>212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  <c r="DT11" s="283"/>
      <c r="DU11" s="283"/>
      <c r="DV11" s="283"/>
      <c r="DW11" s="283"/>
      <c r="DX11" s="283"/>
    </row>
    <row r="12" spans="1:128" s="165" customFormat="1" ht="18.75" customHeight="1">
      <c r="A12" s="284" t="s">
        <v>318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</row>
    <row r="13" spans="1:128" s="165" customFormat="1" ht="26.2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</row>
    <row r="14" spans="1:128" s="165" customFormat="1" ht="42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</row>
    <row r="15" spans="1:128" s="165" customFormat="1" ht="27.75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</row>
    <row r="16" spans="1:128" s="2" customFormat="1" ht="32.25" customHeight="1">
      <c r="A16" s="283" t="s">
        <v>213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</row>
    <row r="17" spans="1:128" s="2" customFormat="1" ht="11.25" customHeigh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</row>
    <row r="18" spans="1:128" s="2" customFormat="1" ht="79.5" customHeight="1">
      <c r="A18" s="282" t="s">
        <v>319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2"/>
      <c r="DX18" s="282"/>
    </row>
    <row r="19" spans="1:128" s="2" customFormat="1" ht="68.2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2"/>
      <c r="DT19" s="282"/>
      <c r="DU19" s="282"/>
      <c r="DV19" s="282"/>
      <c r="DW19" s="282"/>
      <c r="DX19" s="282"/>
    </row>
    <row r="20" spans="1:128" s="2" customFormat="1" ht="90.75" customHeight="1">
      <c r="A20" s="283" t="s">
        <v>325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</row>
    <row r="21" spans="1:128" s="2" customFormat="1" ht="16.5" customHeight="1">
      <c r="A21" s="149"/>
      <c r="B21" s="283" t="s">
        <v>8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149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</row>
    <row r="22" spans="1:128" s="2" customFormat="1" ht="16.5" customHeight="1">
      <c r="A22" s="149"/>
      <c r="B22" s="283" t="s">
        <v>189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3"/>
      <c r="CW22" s="149"/>
      <c r="CX22" s="149"/>
      <c r="CY22" s="149"/>
      <c r="CZ22" s="149"/>
      <c r="DA22" s="149"/>
      <c r="DB22" s="149"/>
      <c r="DC22" s="149"/>
      <c r="DD22" s="149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</row>
    <row r="23" spans="1:128" s="2" customFormat="1" ht="16.5" customHeight="1">
      <c r="A23" s="149"/>
      <c r="B23" s="150"/>
      <c r="C23" s="150"/>
      <c r="D23" s="145"/>
      <c r="E23" s="145"/>
      <c r="F23" s="145"/>
      <c r="G23" s="145"/>
      <c r="H23" s="145"/>
      <c r="I23" s="280" t="s">
        <v>326</v>
      </c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49"/>
      <c r="CX23" s="149"/>
      <c r="CY23" s="149"/>
      <c r="CZ23" s="149"/>
      <c r="DA23" s="149"/>
      <c r="DB23" s="149"/>
      <c r="DC23" s="149"/>
      <c r="DD23" s="149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</row>
    <row r="24" spans="1:128" s="2" customFormat="1" ht="32.25" customHeight="1">
      <c r="A24" s="149"/>
      <c r="B24" s="283" t="s">
        <v>190</v>
      </c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  <c r="DW24" s="283"/>
      <c r="DX24" s="283"/>
    </row>
    <row r="25" spans="1:128" s="2" customFormat="1" ht="16.5" customHeight="1">
      <c r="A25" s="149"/>
      <c r="B25" s="150"/>
      <c r="C25" s="150"/>
      <c r="D25" s="145"/>
      <c r="E25" s="145"/>
      <c r="F25" s="145"/>
      <c r="G25" s="145"/>
      <c r="H25" s="145"/>
      <c r="I25" s="280" t="s">
        <v>320</v>
      </c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49"/>
      <c r="CX25" s="149"/>
      <c r="CY25" s="149"/>
      <c r="CZ25" s="149"/>
      <c r="DA25" s="149"/>
      <c r="DB25" s="149"/>
      <c r="DC25" s="149"/>
      <c r="DD25" s="149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</row>
    <row r="26" spans="1:128" s="2" customFormat="1" ht="33" customHeight="1">
      <c r="A26" s="283" t="s">
        <v>321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</row>
    <row r="27" spans="1:128" s="2" customFormat="1" ht="15">
      <c r="A27" s="149"/>
      <c r="B27" s="283" t="s">
        <v>8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</row>
    <row r="28" spans="1:128" s="152" customFormat="1" ht="15" customHeight="1">
      <c r="A28" s="149"/>
      <c r="B28" s="283" t="s">
        <v>191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 t="s">
        <v>214</v>
      </c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149"/>
      <c r="CW28" s="149"/>
      <c r="CX28" s="149"/>
      <c r="CY28" s="149"/>
      <c r="CZ28" s="149"/>
      <c r="DA28" s="149"/>
      <c r="DB28" s="149"/>
      <c r="DC28" s="149"/>
      <c r="DD28" s="149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</row>
    <row r="29" spans="1:128" ht="15">
      <c r="A29" s="149"/>
      <c r="B29" s="150"/>
      <c r="C29" s="150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49"/>
      <c r="CX29" s="149"/>
      <c r="CY29" s="149"/>
      <c r="CZ29" s="149"/>
      <c r="DA29" s="149"/>
      <c r="DB29" s="149"/>
      <c r="DC29" s="149"/>
      <c r="DD29" s="149"/>
      <c r="DE29" s="131"/>
      <c r="DF29" s="149"/>
      <c r="DG29" s="150"/>
      <c r="DH29" s="150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</row>
    <row r="30" spans="1:128" ht="15" customHeight="1">
      <c r="A30" s="283" t="s">
        <v>215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</row>
    <row r="31" spans="9:35" ht="15">
      <c r="I31" s="253" t="s">
        <v>302</v>
      </c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</row>
  </sheetData>
  <sheetProtection/>
  <mergeCells count="28">
    <mergeCell ref="A2:DX2"/>
    <mergeCell ref="A4:DX4"/>
    <mergeCell ref="B27:Q27"/>
    <mergeCell ref="B28:BR28"/>
    <mergeCell ref="BS28:CU28"/>
    <mergeCell ref="B21:Q21"/>
    <mergeCell ref="B22:CV22"/>
    <mergeCell ref="I23:AK23"/>
    <mergeCell ref="A20:DD20"/>
    <mergeCell ref="I25:AK25"/>
    <mergeCell ref="B24:DX24"/>
    <mergeCell ref="A7:DX7"/>
    <mergeCell ref="A8:DX8"/>
    <mergeCell ref="A9:DX9"/>
    <mergeCell ref="A10:DX10"/>
    <mergeCell ref="A11:DX11"/>
    <mergeCell ref="A13:DX13"/>
    <mergeCell ref="A12:DX12"/>
    <mergeCell ref="A5:DX6"/>
    <mergeCell ref="A30:DX30"/>
    <mergeCell ref="I31:AI31"/>
    <mergeCell ref="A26:DX26"/>
    <mergeCell ref="A14:DX14"/>
    <mergeCell ref="A15:DX15"/>
    <mergeCell ref="A17:DX17"/>
    <mergeCell ref="A18:DX18"/>
    <mergeCell ref="A19:DX19"/>
    <mergeCell ref="A16:DX16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view="pageBreakPreview" zoomScaleSheetLayoutView="100" zoomScalePageLayoutView="0" workbookViewId="0" topLeftCell="A4">
      <selection activeCell="C14" sqref="C14"/>
    </sheetView>
  </sheetViews>
  <sheetFormatPr defaultColWidth="9.00390625" defaultRowHeight="12.75"/>
  <cols>
    <col min="2" max="2" width="35.625" style="191" customWidth="1"/>
    <col min="3" max="3" width="22.125" style="0" customWidth="1"/>
    <col min="4" max="5" width="17.625" style="0" customWidth="1"/>
    <col min="6" max="6" width="18.375" style="0" customWidth="1"/>
    <col min="7" max="7" width="10.125" style="0" bestFit="1" customWidth="1"/>
  </cols>
  <sheetData>
    <row r="1" ht="15">
      <c r="E1" s="29" t="s">
        <v>246</v>
      </c>
    </row>
    <row r="2" ht="15">
      <c r="E2" s="29"/>
    </row>
    <row r="3" spans="1:5" ht="15">
      <c r="A3" s="253" t="s">
        <v>247</v>
      </c>
      <c r="B3" s="253"/>
      <c r="C3" s="253"/>
      <c r="D3" s="253"/>
      <c r="E3" s="253"/>
    </row>
    <row r="4" spans="1:5" ht="15">
      <c r="A4" s="253" t="s">
        <v>97</v>
      </c>
      <c r="B4" s="253"/>
      <c r="C4" s="253"/>
      <c r="D4" s="253"/>
      <c r="E4" s="253"/>
    </row>
    <row r="5" ht="15">
      <c r="A5" s="3"/>
    </row>
    <row r="6" spans="1:5" s="67" customFormat="1" ht="54.75" customHeight="1">
      <c r="A6" s="31" t="s">
        <v>41</v>
      </c>
      <c r="B6" s="38" t="s">
        <v>52</v>
      </c>
      <c r="C6" s="31" t="s">
        <v>98</v>
      </c>
      <c r="D6" s="31" t="s">
        <v>99</v>
      </c>
      <c r="E6" s="31" t="s">
        <v>100</v>
      </c>
    </row>
    <row r="7" spans="1:5" s="67" customFormat="1" ht="21.75" customHeight="1">
      <c r="A7" s="31">
        <v>1</v>
      </c>
      <c r="B7" s="38">
        <v>2</v>
      </c>
      <c r="C7" s="31">
        <v>3</v>
      </c>
      <c r="D7" s="31">
        <v>4</v>
      </c>
      <c r="E7" s="31">
        <v>5</v>
      </c>
    </row>
    <row r="8" spans="1:5" s="66" customFormat="1" ht="45" customHeight="1">
      <c r="A8" s="33">
        <v>1</v>
      </c>
      <c r="B8" s="241" t="s">
        <v>275</v>
      </c>
      <c r="C8" s="33"/>
      <c r="D8" s="33"/>
      <c r="E8" s="232">
        <v>505000</v>
      </c>
    </row>
    <row r="9" spans="1:7" ht="45" customHeight="1">
      <c r="A9" s="33">
        <v>2</v>
      </c>
      <c r="B9" s="240" t="s">
        <v>276</v>
      </c>
      <c r="C9" s="162"/>
      <c r="D9" s="163"/>
      <c r="E9" s="232">
        <v>2000</v>
      </c>
      <c r="F9" s="12"/>
      <c r="G9" s="12"/>
    </row>
    <row r="10" spans="1:7" ht="45" customHeight="1">
      <c r="A10" s="33">
        <v>3</v>
      </c>
      <c r="B10" s="240" t="s">
        <v>277</v>
      </c>
      <c r="C10" s="162"/>
      <c r="D10" s="163"/>
      <c r="E10" s="232">
        <v>3000</v>
      </c>
      <c r="F10" s="12"/>
      <c r="G10" s="12"/>
    </row>
    <row r="11" spans="1:7" ht="45" customHeight="1">
      <c r="A11" s="33">
        <v>4</v>
      </c>
      <c r="B11" s="240" t="s">
        <v>278</v>
      </c>
      <c r="C11" s="162"/>
      <c r="D11" s="163"/>
      <c r="E11" s="232">
        <v>30000</v>
      </c>
      <c r="F11" s="12"/>
      <c r="G11" s="12"/>
    </row>
    <row r="12" spans="1:7" ht="45" customHeight="1">
      <c r="A12" s="33">
        <v>5</v>
      </c>
      <c r="B12" s="240" t="s">
        <v>279</v>
      </c>
      <c r="C12" s="162"/>
      <c r="D12" s="163"/>
      <c r="E12" s="232">
        <v>10000</v>
      </c>
      <c r="F12" s="12"/>
      <c r="G12" s="12"/>
    </row>
    <row r="13" spans="1:7" ht="45" customHeight="1">
      <c r="A13" s="33">
        <v>6</v>
      </c>
      <c r="B13" s="240" t="s">
        <v>280</v>
      </c>
      <c r="C13" s="162"/>
      <c r="D13" s="163"/>
      <c r="E13" s="232">
        <v>30000</v>
      </c>
      <c r="F13" s="12"/>
      <c r="G13" s="12"/>
    </row>
    <row r="14" spans="1:7" ht="45" customHeight="1">
      <c r="A14" s="33">
        <v>7</v>
      </c>
      <c r="B14" s="240" t="s">
        <v>281</v>
      </c>
      <c r="C14" s="159"/>
      <c r="D14" s="159"/>
      <c r="E14" s="232">
        <v>15000</v>
      </c>
      <c r="F14" s="12"/>
      <c r="G14" s="12"/>
    </row>
    <row r="15" spans="1:7" ht="45" customHeight="1">
      <c r="A15" s="33">
        <v>8</v>
      </c>
      <c r="B15" s="240" t="s">
        <v>282</v>
      </c>
      <c r="C15" s="160"/>
      <c r="D15" s="167"/>
      <c r="E15" s="232">
        <v>5000</v>
      </c>
      <c r="F15" s="12"/>
      <c r="G15" s="12"/>
    </row>
    <row r="16" spans="1:7" ht="45" customHeight="1">
      <c r="A16" s="33">
        <v>9</v>
      </c>
      <c r="B16" s="240" t="s">
        <v>299</v>
      </c>
      <c r="C16" s="163"/>
      <c r="D16" s="168"/>
      <c r="E16" s="232">
        <v>50000</v>
      </c>
      <c r="F16" s="12"/>
      <c r="G16" s="12"/>
    </row>
    <row r="17" spans="1:7" ht="19.5" customHeight="1">
      <c r="A17" s="11"/>
      <c r="B17" s="25" t="s">
        <v>50</v>
      </c>
      <c r="C17" s="11" t="s">
        <v>51</v>
      </c>
      <c r="D17" s="11" t="s">
        <v>51</v>
      </c>
      <c r="E17" s="46">
        <f>SUM(E8:E16)</f>
        <v>650000</v>
      </c>
      <c r="F17" s="12"/>
      <c r="G17" s="12"/>
    </row>
    <row r="18" spans="5:7" ht="12.75">
      <c r="E18" s="15"/>
      <c r="F18" s="12"/>
      <c r="G18" s="12"/>
    </row>
    <row r="19" spans="5:7" ht="12.75">
      <c r="E19" s="15"/>
      <c r="F19" s="12"/>
      <c r="G19" s="12"/>
    </row>
    <row r="20" spans="5:7" ht="12.75">
      <c r="E20" s="15"/>
      <c r="F20" s="12"/>
      <c r="G20" s="12"/>
    </row>
  </sheetData>
  <sheetProtection/>
  <mergeCells count="2">
    <mergeCell ref="A3:E3"/>
    <mergeCell ref="A4:E4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5" r:id="rId1"/>
  <ignoredErrors>
    <ignoredError sqref="E1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view="pageBreakPreview" zoomScaleSheetLayoutView="100" zoomScalePageLayoutView="0" workbookViewId="0" topLeftCell="A7">
      <selection activeCell="D14" sqref="D14"/>
    </sheetView>
  </sheetViews>
  <sheetFormatPr defaultColWidth="9.00390625" defaultRowHeight="12.75"/>
  <cols>
    <col min="2" max="2" width="33.375" style="191" customWidth="1"/>
    <col min="3" max="4" width="19.125" style="0" customWidth="1"/>
    <col min="7" max="7" width="10.125" style="0" bestFit="1" customWidth="1"/>
  </cols>
  <sheetData>
    <row r="1" ht="15">
      <c r="D1" s="29" t="s">
        <v>248</v>
      </c>
    </row>
    <row r="2" ht="15">
      <c r="D2" s="29"/>
    </row>
    <row r="3" spans="1:4" ht="15">
      <c r="A3" s="253" t="s">
        <v>249</v>
      </c>
      <c r="B3" s="253"/>
      <c r="C3" s="253"/>
      <c r="D3" s="253"/>
    </row>
    <row r="4" ht="15">
      <c r="A4" s="3"/>
    </row>
    <row r="5" spans="1:4" s="67" customFormat="1" ht="69.75" customHeight="1">
      <c r="A5" s="31" t="s">
        <v>41</v>
      </c>
      <c r="B5" s="38" t="s">
        <v>52</v>
      </c>
      <c r="C5" s="31" t="s">
        <v>101</v>
      </c>
      <c r="D5" s="31" t="s">
        <v>102</v>
      </c>
    </row>
    <row r="6" spans="1:4" s="66" customFormat="1" ht="15" customHeight="1">
      <c r="A6" s="33">
        <v>1</v>
      </c>
      <c r="B6" s="192">
        <v>2</v>
      </c>
      <c r="C6" s="33">
        <v>3</v>
      </c>
      <c r="D6" s="33">
        <v>4</v>
      </c>
    </row>
    <row r="7" spans="1:4" s="66" customFormat="1" ht="30" customHeight="1">
      <c r="A7" s="33">
        <v>1</v>
      </c>
      <c r="B7" s="240" t="s">
        <v>291</v>
      </c>
      <c r="C7" s="33"/>
      <c r="D7" s="231">
        <v>59100</v>
      </c>
    </row>
    <row r="8" spans="1:4" s="66" customFormat="1" ht="24" customHeight="1">
      <c r="A8" s="33">
        <v>2</v>
      </c>
      <c r="B8" s="240" t="s">
        <v>292</v>
      </c>
      <c r="C8" s="33"/>
      <c r="D8" s="231">
        <v>35000</v>
      </c>
    </row>
    <row r="9" spans="1:4" s="66" customFormat="1" ht="54" customHeight="1">
      <c r="A9" s="33">
        <v>3</v>
      </c>
      <c r="B9" s="240" t="s">
        <v>293</v>
      </c>
      <c r="C9" s="33"/>
      <c r="D9" s="231">
        <v>30000</v>
      </c>
    </row>
    <row r="10" spans="1:4" s="66" customFormat="1" ht="72.75" customHeight="1">
      <c r="A10" s="33">
        <v>4</v>
      </c>
      <c r="B10" s="240" t="s">
        <v>294</v>
      </c>
      <c r="C10" s="33"/>
      <c r="D10" s="231">
        <v>40000</v>
      </c>
    </row>
    <row r="11" spans="1:4" s="66" customFormat="1" ht="61.5" customHeight="1">
      <c r="A11" s="33">
        <v>5</v>
      </c>
      <c r="B11" s="240" t="s">
        <v>295</v>
      </c>
      <c r="C11" s="33"/>
      <c r="D11" s="231">
        <v>20000</v>
      </c>
    </row>
    <row r="12" spans="1:4" s="66" customFormat="1" ht="54" customHeight="1">
      <c r="A12" s="33">
        <v>6</v>
      </c>
      <c r="B12" s="240" t="s">
        <v>296</v>
      </c>
      <c r="C12" s="33"/>
      <c r="D12" s="231">
        <v>30000</v>
      </c>
    </row>
    <row r="13" spans="1:4" s="66" customFormat="1" ht="45" customHeight="1">
      <c r="A13" s="33">
        <v>7</v>
      </c>
      <c r="B13" s="240" t="s">
        <v>297</v>
      </c>
      <c r="C13" s="33"/>
      <c r="D13" s="231">
        <v>120000</v>
      </c>
    </row>
    <row r="14" spans="1:4" s="66" customFormat="1" ht="24.75" customHeight="1">
      <c r="A14" s="33">
        <v>8</v>
      </c>
      <c r="B14" s="240" t="s">
        <v>298</v>
      </c>
      <c r="C14" s="33"/>
      <c r="D14" s="231">
        <v>56000</v>
      </c>
    </row>
    <row r="15" spans="1:4" s="66" customFormat="1" ht="15" customHeight="1">
      <c r="A15" s="33"/>
      <c r="B15" s="192"/>
      <c r="C15" s="33"/>
      <c r="D15" s="33"/>
    </row>
    <row r="16" spans="1:8" ht="15">
      <c r="A16" s="11"/>
      <c r="B16" s="193"/>
      <c r="C16" s="11"/>
      <c r="D16" s="47"/>
      <c r="E16" s="12"/>
      <c r="F16" s="12"/>
      <c r="G16" s="12"/>
      <c r="H16" s="12"/>
    </row>
    <row r="17" spans="1:8" ht="15">
      <c r="A17" s="11"/>
      <c r="B17" s="193"/>
      <c r="C17" s="11"/>
      <c r="D17" s="47"/>
      <c r="E17" s="12"/>
      <c r="F17" s="12"/>
      <c r="G17" s="12"/>
      <c r="H17" s="12"/>
    </row>
    <row r="18" spans="1:8" ht="15">
      <c r="A18" s="11"/>
      <c r="B18" s="193"/>
      <c r="C18" s="11"/>
      <c r="D18" s="167"/>
      <c r="E18" s="12"/>
      <c r="F18" s="12"/>
      <c r="G18" s="12"/>
      <c r="H18" s="12"/>
    </row>
    <row r="19" spans="1:8" ht="15">
      <c r="A19" s="11"/>
      <c r="B19" s="25" t="s">
        <v>50</v>
      </c>
      <c r="C19" s="11" t="s">
        <v>51</v>
      </c>
      <c r="D19" s="22">
        <f>SUM(D7:D18)</f>
        <v>390100</v>
      </c>
      <c r="E19" s="12"/>
      <c r="F19" s="12"/>
      <c r="G19" s="12"/>
      <c r="H19" s="12"/>
    </row>
    <row r="20" spans="1:8" ht="15">
      <c r="A20" s="19"/>
      <c r="B20" s="194"/>
      <c r="C20" s="19"/>
      <c r="D20" s="20"/>
      <c r="E20" s="12"/>
      <c r="F20" s="12"/>
      <c r="G20" s="12"/>
      <c r="H20" s="12"/>
    </row>
    <row r="21" spans="1:8" ht="15">
      <c r="A21" s="19"/>
      <c r="B21" s="194"/>
      <c r="C21" s="19"/>
      <c r="D21" s="20"/>
      <c r="E21" s="12"/>
      <c r="F21" s="12"/>
      <c r="G21" s="12"/>
      <c r="H21" s="12"/>
    </row>
    <row r="22" spans="4:8" ht="12.75">
      <c r="D22" s="12"/>
      <c r="E22" s="12"/>
      <c r="F22" s="12"/>
      <c r="G22" s="12"/>
      <c r="H22" s="12"/>
    </row>
    <row r="23" spans="3:8" ht="12.75">
      <c r="C23" s="105"/>
      <c r="D23" s="106"/>
      <c r="E23" s="12"/>
      <c r="F23" s="12"/>
      <c r="G23" s="12"/>
      <c r="H23" s="12"/>
    </row>
    <row r="24" spans="4:8" ht="12.75">
      <c r="D24" s="12"/>
      <c r="E24" s="12"/>
      <c r="F24" s="12"/>
      <c r="G24" s="12"/>
      <c r="H24" s="12"/>
    </row>
    <row r="25" spans="4:8" ht="12.75">
      <c r="D25" s="12"/>
      <c r="E25" s="12"/>
      <c r="F25" s="12"/>
      <c r="G25" s="12"/>
      <c r="H25" s="12"/>
    </row>
    <row r="26" spans="4:8" ht="12.75">
      <c r="D26" s="12"/>
      <c r="E26" s="12"/>
      <c r="F26" s="12"/>
      <c r="G26" s="12"/>
      <c r="H26" s="12"/>
    </row>
    <row r="27" spans="4:8" ht="12.75">
      <c r="D27" s="12"/>
      <c r="E27" s="12"/>
      <c r="F27" s="12"/>
      <c r="G27" s="12"/>
      <c r="H27" s="12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  <ignoredErrors>
    <ignoredError sqref="D1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7.00390625" style="0" customWidth="1"/>
    <col min="2" max="2" width="31.75390625" style="0" customWidth="1"/>
    <col min="3" max="5" width="17.00390625" style="0" customWidth="1"/>
    <col min="6" max="6" width="13.375" style="0" bestFit="1" customWidth="1"/>
    <col min="8" max="8" width="18.00390625" style="0" customWidth="1"/>
  </cols>
  <sheetData>
    <row r="1" ht="15">
      <c r="E1" s="29" t="s">
        <v>250</v>
      </c>
    </row>
    <row r="2" ht="15">
      <c r="E2" s="29"/>
    </row>
    <row r="3" spans="1:5" ht="15">
      <c r="A3" s="253" t="s">
        <v>251</v>
      </c>
      <c r="B3" s="253"/>
      <c r="C3" s="253"/>
      <c r="D3" s="253"/>
      <c r="E3" s="253"/>
    </row>
    <row r="4" spans="1:5" ht="15">
      <c r="A4" s="253" t="s">
        <v>141</v>
      </c>
      <c r="B4" s="253"/>
      <c r="C4" s="253"/>
      <c r="D4" s="253"/>
      <c r="E4" s="253"/>
    </row>
    <row r="5" ht="15">
      <c r="A5" s="3"/>
    </row>
    <row r="6" spans="1:5" s="67" customFormat="1" ht="57.75" customHeight="1">
      <c r="A6" s="31" t="s">
        <v>41</v>
      </c>
      <c r="B6" s="31" t="s">
        <v>52</v>
      </c>
      <c r="C6" s="31" t="s">
        <v>94</v>
      </c>
      <c r="D6" s="31" t="s">
        <v>103</v>
      </c>
      <c r="E6" s="31" t="s">
        <v>104</v>
      </c>
    </row>
    <row r="7" spans="1:5" s="66" customFormat="1" ht="12">
      <c r="A7" s="33">
        <v>1</v>
      </c>
      <c r="B7" s="33">
        <v>2</v>
      </c>
      <c r="C7" s="33">
        <v>3</v>
      </c>
      <c r="D7" s="33">
        <v>4</v>
      </c>
      <c r="E7" s="33">
        <v>5</v>
      </c>
    </row>
    <row r="8" spans="1:5" s="66" customFormat="1" ht="15.75">
      <c r="A8" s="239">
        <v>1</v>
      </c>
      <c r="B8" s="234" t="s">
        <v>283</v>
      </c>
      <c r="C8" s="239"/>
      <c r="D8" s="233"/>
      <c r="E8" s="233">
        <v>3000</v>
      </c>
    </row>
    <row r="9" spans="1:5" s="66" customFormat="1" ht="31.5">
      <c r="A9" s="239">
        <v>2</v>
      </c>
      <c r="B9" s="234" t="s">
        <v>284</v>
      </c>
      <c r="C9" s="239"/>
      <c r="D9" s="233"/>
      <c r="E9" s="233">
        <v>300000</v>
      </c>
    </row>
    <row r="10" spans="1:5" s="66" customFormat="1" ht="15.75">
      <c r="A10" s="239">
        <v>3</v>
      </c>
      <c r="B10" s="234" t="s">
        <v>285</v>
      </c>
      <c r="C10" s="239"/>
      <c r="D10" s="233"/>
      <c r="E10" s="233">
        <v>50000</v>
      </c>
    </row>
    <row r="11" spans="1:5" s="66" customFormat="1" ht="15.75">
      <c r="A11" s="239">
        <v>4</v>
      </c>
      <c r="B11" s="234" t="s">
        <v>286</v>
      </c>
      <c r="C11" s="239"/>
      <c r="D11" s="233"/>
      <c r="E11" s="233">
        <v>25000</v>
      </c>
    </row>
    <row r="12" spans="1:5" s="66" customFormat="1" ht="31.5">
      <c r="A12" s="239">
        <v>5</v>
      </c>
      <c r="B12" s="234" t="s">
        <v>287</v>
      </c>
      <c r="C12" s="239"/>
      <c r="D12" s="233"/>
      <c r="E12" s="233">
        <v>30000</v>
      </c>
    </row>
    <row r="13" spans="1:5" s="66" customFormat="1" ht="15.75">
      <c r="A13" s="239">
        <v>6</v>
      </c>
      <c r="B13" s="234" t="s">
        <v>288</v>
      </c>
      <c r="C13" s="239">
        <v>3</v>
      </c>
      <c r="D13" s="233">
        <v>50000</v>
      </c>
      <c r="E13" s="233">
        <v>150000</v>
      </c>
    </row>
    <row r="14" spans="1:5" s="66" customFormat="1" ht="15.75">
      <c r="A14" s="239">
        <v>7</v>
      </c>
      <c r="B14" s="234" t="s">
        <v>289</v>
      </c>
      <c r="C14" s="239"/>
      <c r="D14" s="233"/>
      <c r="E14" s="233">
        <v>199500</v>
      </c>
    </row>
    <row r="15" spans="1:5" s="66" customFormat="1" ht="15.75">
      <c r="A15" s="239">
        <v>8</v>
      </c>
      <c r="B15" s="234" t="s">
        <v>290</v>
      </c>
      <c r="C15" s="239">
        <v>1</v>
      </c>
      <c r="D15" s="233">
        <v>10000</v>
      </c>
      <c r="E15" s="233">
        <v>10000</v>
      </c>
    </row>
    <row r="16" spans="1:5" s="66" customFormat="1" ht="15.75">
      <c r="A16" s="233"/>
      <c r="B16" s="233"/>
      <c r="C16" s="233"/>
      <c r="D16" s="233"/>
      <c r="E16" s="233"/>
    </row>
    <row r="17" spans="1:5" s="66" customFormat="1" ht="15.75">
      <c r="A17" s="233"/>
      <c r="B17" s="233"/>
      <c r="C17" s="233"/>
      <c r="D17" s="233"/>
      <c r="E17" s="233"/>
    </row>
    <row r="18" spans="1:5" s="66" customFormat="1" ht="15.75">
      <c r="A18" s="233"/>
      <c r="B18" s="233"/>
      <c r="C18" s="233"/>
      <c r="D18" s="233"/>
      <c r="E18" s="233"/>
    </row>
    <row r="19" spans="1:5" s="66" customFormat="1" ht="15.75">
      <c r="A19" s="233"/>
      <c r="B19" s="233"/>
      <c r="C19" s="233"/>
      <c r="D19" s="233"/>
      <c r="E19" s="233"/>
    </row>
    <row r="20" spans="1:5" s="66" customFormat="1" ht="33" customHeight="1">
      <c r="A20" s="235"/>
      <c r="B20" s="236"/>
      <c r="C20" s="235"/>
      <c r="D20" s="235"/>
      <c r="E20" s="235"/>
    </row>
    <row r="21" spans="1:5" s="66" customFormat="1" ht="15.75">
      <c r="A21" s="235"/>
      <c r="B21" s="236"/>
      <c r="C21" s="235"/>
      <c r="D21" s="235"/>
      <c r="E21" s="235"/>
    </row>
    <row r="22" spans="1:5" s="66" customFormat="1" ht="15.75">
      <c r="A22" s="235"/>
      <c r="B22" s="234"/>
      <c r="C22" s="235"/>
      <c r="D22" s="235"/>
      <c r="E22" s="235"/>
    </row>
    <row r="23" spans="1:5" ht="15.75">
      <c r="A23" s="233"/>
      <c r="B23" s="237" t="s">
        <v>50</v>
      </c>
      <c r="C23" s="233"/>
      <c r="D23" s="233" t="s">
        <v>51</v>
      </c>
      <c r="E23" s="235">
        <f>SUM(E8:E22)</f>
        <v>767500</v>
      </c>
    </row>
    <row r="24" spans="1:5" ht="15">
      <c r="A24" s="238"/>
      <c r="B24" s="238"/>
      <c r="C24" s="238"/>
      <c r="D24" s="238"/>
      <c r="E24" s="238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</sheetData>
  <sheetProtection/>
  <mergeCells count="2">
    <mergeCell ref="A3:E3"/>
    <mergeCell ref="A4:E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  <ignoredErrors>
    <ignoredError sqref="E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1">
      <selection activeCell="C28" sqref="C28:C29"/>
    </sheetView>
  </sheetViews>
  <sheetFormatPr defaultColWidth="9.00390625" defaultRowHeight="12.75"/>
  <cols>
    <col min="1" max="1" width="7.875" style="121" customWidth="1"/>
    <col min="2" max="2" width="41.125" style="121" customWidth="1"/>
    <col min="3" max="3" width="25.125" style="121" customWidth="1"/>
    <col min="4" max="4" width="15.375" style="121" bestFit="1" customWidth="1"/>
    <col min="5" max="7" width="9.125" style="121" customWidth="1"/>
    <col min="8" max="8" width="13.125" style="121" bestFit="1" customWidth="1"/>
    <col min="9" max="16384" width="9.125" style="121" customWidth="1"/>
  </cols>
  <sheetData>
    <row r="1" spans="1:3" s="113" customFormat="1" ht="15.75">
      <c r="A1" s="290" t="s">
        <v>150</v>
      </c>
      <c r="B1" s="290"/>
      <c r="C1" s="290"/>
    </row>
    <row r="2" spans="1:3" s="113" customFormat="1" ht="15.75">
      <c r="A2" s="290" t="s">
        <v>210</v>
      </c>
      <c r="B2" s="290"/>
      <c r="C2" s="290"/>
    </row>
    <row r="3" spans="1:3" s="113" customFormat="1" ht="15.75">
      <c r="A3" s="290" t="s">
        <v>322</v>
      </c>
      <c r="B3" s="290"/>
      <c r="C3" s="290"/>
    </row>
    <row r="4" s="113" customFormat="1" ht="15.75">
      <c r="A4" s="114"/>
    </row>
    <row r="5" spans="1:3" s="116" customFormat="1" ht="29.25" customHeight="1">
      <c r="A5" s="115" t="s">
        <v>41</v>
      </c>
      <c r="B5" s="115" t="s">
        <v>3</v>
      </c>
      <c r="C5" s="115" t="s">
        <v>151</v>
      </c>
    </row>
    <row r="6" spans="1:3" s="77" customFormat="1" ht="13.5" customHeight="1">
      <c r="A6" s="34">
        <v>1</v>
      </c>
      <c r="B6" s="34">
        <v>2</v>
      </c>
      <c r="C6" s="34">
        <v>3</v>
      </c>
    </row>
    <row r="7" spans="1:4" s="116" customFormat="1" ht="29.25" customHeight="1">
      <c r="A7" s="115"/>
      <c r="B7" s="115" t="s">
        <v>152</v>
      </c>
      <c r="C7" s="195">
        <v>20088.1</v>
      </c>
      <c r="D7" s="196"/>
    </row>
    <row r="8" spans="1:7" s="119" customFormat="1" ht="12" customHeight="1">
      <c r="A8" s="286"/>
      <c r="B8" s="118" t="s">
        <v>26</v>
      </c>
      <c r="C8" s="117"/>
      <c r="G8" s="119" t="s">
        <v>323</v>
      </c>
    </row>
    <row r="9" spans="1:4" s="119" customFormat="1" ht="29.25" customHeight="1">
      <c r="A9" s="286"/>
      <c r="B9" s="118" t="s">
        <v>153</v>
      </c>
      <c r="C9" s="117">
        <v>18648.5</v>
      </c>
      <c r="D9" s="197"/>
    </row>
    <row r="10" spans="1:3" s="119" customFormat="1" ht="15" customHeight="1">
      <c r="A10" s="286"/>
      <c r="B10" s="118" t="s">
        <v>8</v>
      </c>
      <c r="C10" s="291">
        <v>13938.9</v>
      </c>
    </row>
    <row r="11" spans="1:3" s="119" customFormat="1" ht="29.25" customHeight="1">
      <c r="A11" s="286"/>
      <c r="B11" s="118" t="s">
        <v>154</v>
      </c>
      <c r="C11" s="292"/>
    </row>
    <row r="12" spans="1:3" s="116" customFormat="1" ht="29.25" customHeight="1">
      <c r="A12" s="115"/>
      <c r="B12" s="118" t="s">
        <v>155</v>
      </c>
      <c r="C12" s="117">
        <v>0</v>
      </c>
    </row>
    <row r="13" spans="1:3" s="119" customFormat="1" ht="18.75" customHeight="1">
      <c r="A13" s="286"/>
      <c r="B13" s="118" t="s">
        <v>8</v>
      </c>
      <c r="C13" s="287">
        <v>0</v>
      </c>
    </row>
    <row r="14" spans="1:3" s="119" customFormat="1" ht="29.25" customHeight="1">
      <c r="A14" s="286"/>
      <c r="B14" s="118" t="s">
        <v>154</v>
      </c>
      <c r="C14" s="287"/>
    </row>
    <row r="15" spans="1:3" s="116" customFormat="1" ht="29.25" customHeight="1">
      <c r="A15" s="115"/>
      <c r="B15" s="115" t="s">
        <v>156</v>
      </c>
      <c r="C15" s="115">
        <v>-11386.2</v>
      </c>
    </row>
    <row r="16" spans="1:3" s="119" customFormat="1" ht="29.25" customHeight="1">
      <c r="A16" s="286"/>
      <c r="B16" s="118" t="s">
        <v>26</v>
      </c>
      <c r="C16" s="286">
        <v>14.8</v>
      </c>
    </row>
    <row r="17" spans="1:3" s="119" customFormat="1" ht="29.25" customHeight="1">
      <c r="A17" s="286"/>
      <c r="B17" s="118" t="s">
        <v>157</v>
      </c>
      <c r="C17" s="286"/>
    </row>
    <row r="18" spans="1:3" s="119" customFormat="1" ht="29.25" customHeight="1">
      <c r="A18" s="286"/>
      <c r="B18" s="118" t="s">
        <v>8</v>
      </c>
      <c r="C18" s="288">
        <v>6.5</v>
      </c>
    </row>
    <row r="19" spans="1:3" s="119" customFormat="1" ht="29.25" customHeight="1">
      <c r="A19" s="286"/>
      <c r="B19" s="118" t="s">
        <v>158</v>
      </c>
      <c r="C19" s="289"/>
    </row>
    <row r="20" spans="1:3" s="119" customFormat="1" ht="29.25" customHeight="1">
      <c r="A20" s="118"/>
      <c r="B20" s="118" t="s">
        <v>159</v>
      </c>
      <c r="C20" s="118"/>
    </row>
    <row r="21" spans="1:3" s="119" customFormat="1" ht="29.25" customHeight="1">
      <c r="A21" s="118"/>
      <c r="B21" s="118" t="s">
        <v>160</v>
      </c>
      <c r="C21" s="118"/>
    </row>
    <row r="22" spans="1:3" s="119" customFormat="1" ht="29.25" customHeight="1">
      <c r="A22" s="118"/>
      <c r="B22" s="118" t="s">
        <v>161</v>
      </c>
      <c r="C22" s="118"/>
    </row>
    <row r="23" spans="1:3" s="119" customFormat="1" ht="29.25" customHeight="1">
      <c r="A23" s="118"/>
      <c r="B23" s="118" t="s">
        <v>162</v>
      </c>
      <c r="C23" s="118"/>
    </row>
    <row r="24" spans="1:3" s="116" customFormat="1" ht="29.25" customHeight="1">
      <c r="A24" s="115"/>
      <c r="B24" s="115" t="s">
        <v>163</v>
      </c>
      <c r="C24" s="122">
        <v>85.7</v>
      </c>
    </row>
    <row r="25" spans="1:3" s="119" customFormat="1" ht="29.25" customHeight="1">
      <c r="A25" s="286"/>
      <c r="B25" s="118" t="s">
        <v>26</v>
      </c>
      <c r="C25" s="286"/>
    </row>
    <row r="26" spans="1:3" s="119" customFormat="1" ht="29.25" customHeight="1">
      <c r="A26" s="286"/>
      <c r="B26" s="118" t="s">
        <v>164</v>
      </c>
      <c r="C26" s="286"/>
    </row>
    <row r="27" spans="1:3" s="119" customFormat="1" ht="29.25" customHeight="1">
      <c r="A27" s="118"/>
      <c r="B27" s="118" t="s">
        <v>165</v>
      </c>
      <c r="C27" s="118">
        <v>85.7</v>
      </c>
    </row>
    <row r="28" spans="1:3" s="119" customFormat="1" ht="29.25" customHeight="1">
      <c r="A28" s="286"/>
      <c r="B28" s="118" t="s">
        <v>8</v>
      </c>
      <c r="C28" s="286"/>
    </row>
    <row r="29" spans="1:3" s="119" customFormat="1" ht="29.25" customHeight="1">
      <c r="A29" s="286"/>
      <c r="B29" s="118" t="s">
        <v>166</v>
      </c>
      <c r="C29" s="286"/>
    </row>
    <row r="30" ht="15.75">
      <c r="A30" s="120"/>
    </row>
    <row r="31" ht="15.75">
      <c r="A31" s="120"/>
    </row>
  </sheetData>
  <sheetProtection/>
  <mergeCells count="16">
    <mergeCell ref="A1:C1"/>
    <mergeCell ref="A2:C2"/>
    <mergeCell ref="A3:C3"/>
    <mergeCell ref="A8:A9"/>
    <mergeCell ref="A10:A11"/>
    <mergeCell ref="C10:C11"/>
    <mergeCell ref="A25:A26"/>
    <mergeCell ref="C25:C26"/>
    <mergeCell ref="A28:A29"/>
    <mergeCell ref="C28:C29"/>
    <mergeCell ref="A13:A14"/>
    <mergeCell ref="C13:C14"/>
    <mergeCell ref="A16:A17"/>
    <mergeCell ref="C16:C17"/>
    <mergeCell ref="A18:A19"/>
    <mergeCell ref="C18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view="pageBreakPreview" zoomScale="75" zoomScaleSheetLayoutView="75" zoomScalePageLayoutView="0" workbookViewId="0" topLeftCell="B22">
      <selection activeCell="E16" sqref="E16"/>
    </sheetView>
  </sheetViews>
  <sheetFormatPr defaultColWidth="9.00390625" defaultRowHeight="12.75"/>
  <cols>
    <col min="1" max="1" width="2.75390625" style="48" customWidth="1"/>
    <col min="2" max="2" width="25.375" style="48" customWidth="1"/>
    <col min="3" max="3" width="9.125" style="48" customWidth="1"/>
    <col min="4" max="4" width="13.625" style="49" customWidth="1"/>
    <col min="5" max="6" width="14.75390625" style="83" customWidth="1"/>
    <col min="7" max="7" width="14.625" style="48" customWidth="1"/>
    <col min="8" max="8" width="13.75390625" style="48" customWidth="1"/>
    <col min="9" max="9" width="12.00390625" style="48" customWidth="1"/>
    <col min="10" max="10" width="11.875" style="48" customWidth="1"/>
    <col min="11" max="11" width="14.375" style="83" customWidth="1"/>
    <col min="12" max="12" width="12.625" style="48" customWidth="1"/>
    <col min="13" max="13" width="17.625" style="48" customWidth="1"/>
    <col min="14" max="16384" width="9.125" style="48" customWidth="1"/>
  </cols>
  <sheetData>
    <row r="1" spans="1:12" ht="21.7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2.75" customHeight="1">
      <c r="A2" s="306" t="s">
        <v>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ht="12.75" customHeight="1">
      <c r="A3" s="306" t="s">
        <v>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8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</row>
    <row r="5" spans="1:12" ht="15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</row>
    <row r="6" ht="15">
      <c r="B6" s="57"/>
    </row>
    <row r="7" spans="2:12" s="74" customFormat="1" ht="30" customHeight="1">
      <c r="B7" s="299" t="s">
        <v>3</v>
      </c>
      <c r="C7" s="299" t="s">
        <v>4</v>
      </c>
      <c r="D7" s="299" t="s">
        <v>5</v>
      </c>
      <c r="E7" s="299" t="s">
        <v>6</v>
      </c>
      <c r="F7" s="299"/>
      <c r="G7" s="299"/>
      <c r="H7" s="299"/>
      <c r="I7" s="299"/>
      <c r="J7" s="299"/>
      <c r="K7" s="299"/>
      <c r="L7" s="299"/>
    </row>
    <row r="8" spans="2:12" s="74" customFormat="1" ht="15">
      <c r="B8" s="299"/>
      <c r="C8" s="299"/>
      <c r="D8" s="299"/>
      <c r="E8" s="319" t="s">
        <v>7</v>
      </c>
      <c r="F8" s="299" t="s">
        <v>8</v>
      </c>
      <c r="G8" s="299"/>
      <c r="H8" s="299"/>
      <c r="I8" s="299"/>
      <c r="J8" s="299"/>
      <c r="K8" s="299"/>
      <c r="L8" s="299"/>
    </row>
    <row r="9" spans="2:12" s="74" customFormat="1" ht="125.25" customHeight="1">
      <c r="B9" s="299"/>
      <c r="C9" s="299"/>
      <c r="D9" s="299"/>
      <c r="E9" s="319"/>
      <c r="F9" s="293" t="s">
        <v>221</v>
      </c>
      <c r="G9" s="299" t="s">
        <v>9</v>
      </c>
      <c r="H9" s="318" t="s">
        <v>10</v>
      </c>
      <c r="I9" s="299" t="s">
        <v>11</v>
      </c>
      <c r="J9" s="299" t="s">
        <v>12</v>
      </c>
      <c r="K9" s="303" t="s">
        <v>13</v>
      </c>
      <c r="L9" s="304"/>
    </row>
    <row r="10" spans="2:12" s="74" customFormat="1" ht="96" customHeight="1">
      <c r="B10" s="299"/>
      <c r="C10" s="299"/>
      <c r="D10" s="299"/>
      <c r="E10" s="319"/>
      <c r="F10" s="294"/>
      <c r="G10" s="299"/>
      <c r="H10" s="318"/>
      <c r="I10" s="299"/>
      <c r="J10" s="299"/>
      <c r="K10" s="84" t="s">
        <v>7</v>
      </c>
      <c r="L10" s="63" t="s">
        <v>14</v>
      </c>
    </row>
    <row r="11" spans="2:12" s="85" customFormat="1" ht="15">
      <c r="B11" s="112">
        <v>1</v>
      </c>
      <c r="C11" s="112">
        <v>2</v>
      </c>
      <c r="D11" s="112">
        <v>3</v>
      </c>
      <c r="E11" s="112">
        <v>4</v>
      </c>
      <c r="F11" s="112">
        <v>5</v>
      </c>
      <c r="G11" s="112" t="s">
        <v>222</v>
      </c>
      <c r="H11" s="112">
        <v>6</v>
      </c>
      <c r="I11" s="112">
        <v>7</v>
      </c>
      <c r="J11" s="112">
        <v>8</v>
      </c>
      <c r="K11" s="112">
        <v>9</v>
      </c>
      <c r="L11" s="112" t="s">
        <v>149</v>
      </c>
    </row>
    <row r="12" spans="2:13" s="83" customFormat="1" ht="28.5">
      <c r="B12" s="98" t="s">
        <v>15</v>
      </c>
      <c r="C12" s="99">
        <v>100</v>
      </c>
      <c r="D12" s="206" t="s">
        <v>16</v>
      </c>
      <c r="E12" s="207">
        <f>SUM(F12:K12)</f>
        <v>31500000</v>
      </c>
      <c r="F12" s="207">
        <f>F15</f>
        <v>31500000</v>
      </c>
      <c r="G12" s="207">
        <f>G13+G15+G16+G17+G18+G19+G20</f>
        <v>0</v>
      </c>
      <c r="H12" s="207">
        <f>H18</f>
        <v>0</v>
      </c>
      <c r="I12" s="207">
        <f>I18</f>
        <v>0</v>
      </c>
      <c r="J12" s="207">
        <f>J15</f>
        <v>0</v>
      </c>
      <c r="K12" s="207">
        <f>K13+K15+K16+K17+K19+K20</f>
        <v>0</v>
      </c>
      <c r="L12" s="207">
        <f>L15+L19</f>
        <v>0</v>
      </c>
      <c r="M12" s="104"/>
    </row>
    <row r="13" spans="2:13" ht="15">
      <c r="B13" s="52" t="s">
        <v>8</v>
      </c>
      <c r="C13" s="204"/>
      <c r="D13" s="314"/>
      <c r="E13" s="316">
        <f>G13+K13</f>
        <v>0</v>
      </c>
      <c r="F13" s="295" t="s">
        <v>16</v>
      </c>
      <c r="G13" s="297"/>
      <c r="H13" s="295" t="s">
        <v>16</v>
      </c>
      <c r="I13" s="295" t="s">
        <v>16</v>
      </c>
      <c r="J13" s="295" t="s">
        <v>16</v>
      </c>
      <c r="K13" s="308"/>
      <c r="L13" s="295" t="s">
        <v>16</v>
      </c>
      <c r="M13" s="104"/>
    </row>
    <row r="14" spans="2:13" ht="21.75" customHeight="1">
      <c r="B14" s="80" t="s">
        <v>17</v>
      </c>
      <c r="C14" s="205">
        <v>110</v>
      </c>
      <c r="D14" s="315"/>
      <c r="E14" s="317"/>
      <c r="F14" s="296"/>
      <c r="G14" s="298"/>
      <c r="H14" s="296"/>
      <c r="I14" s="296"/>
      <c r="J14" s="296"/>
      <c r="K14" s="309"/>
      <c r="L14" s="296"/>
      <c r="M14" s="54"/>
    </row>
    <row r="15" spans="2:13" ht="30">
      <c r="B15" s="80" t="s">
        <v>18</v>
      </c>
      <c r="C15" s="91">
        <v>120</v>
      </c>
      <c r="D15" s="92"/>
      <c r="E15" s="207">
        <f>F15+G15+J15+K15</f>
        <v>31500000</v>
      </c>
      <c r="F15" s="121">
        <v>31500000</v>
      </c>
      <c r="G15" s="95"/>
      <c r="H15" s="206" t="s">
        <v>16</v>
      </c>
      <c r="I15" s="206" t="s">
        <v>16</v>
      </c>
      <c r="J15" s="94"/>
      <c r="K15" s="93"/>
      <c r="L15" s="94"/>
      <c r="M15" s="54"/>
    </row>
    <row r="16" spans="2:13" ht="45">
      <c r="B16" s="80" t="s">
        <v>19</v>
      </c>
      <c r="C16" s="86">
        <v>130</v>
      </c>
      <c r="D16" s="87"/>
      <c r="E16" s="207">
        <f>G16+K16</f>
        <v>0</v>
      </c>
      <c r="F16" s="206" t="s">
        <v>16</v>
      </c>
      <c r="G16" s="89"/>
      <c r="H16" s="206" t="s">
        <v>16</v>
      </c>
      <c r="I16" s="206" t="s">
        <v>16</v>
      </c>
      <c r="J16" s="206" t="s">
        <v>16</v>
      </c>
      <c r="K16" s="93"/>
      <c r="L16" s="206" t="s">
        <v>16</v>
      </c>
      <c r="M16" s="54"/>
    </row>
    <row r="17" spans="2:13" ht="120" customHeight="1">
      <c r="B17" s="80" t="s">
        <v>20</v>
      </c>
      <c r="C17" s="86">
        <v>140</v>
      </c>
      <c r="D17" s="87"/>
      <c r="E17" s="207">
        <f>G17+K17</f>
        <v>0</v>
      </c>
      <c r="F17" s="206" t="s">
        <v>16</v>
      </c>
      <c r="G17" s="89"/>
      <c r="H17" s="206" t="s">
        <v>16</v>
      </c>
      <c r="I17" s="206" t="s">
        <v>16</v>
      </c>
      <c r="J17" s="206" t="s">
        <v>16</v>
      </c>
      <c r="K17" s="93"/>
      <c r="L17" s="206" t="s">
        <v>16</v>
      </c>
      <c r="M17" s="54"/>
    </row>
    <row r="18" spans="2:13" ht="45">
      <c r="B18" s="80" t="s">
        <v>21</v>
      </c>
      <c r="C18" s="86">
        <v>150</v>
      </c>
      <c r="D18" s="87"/>
      <c r="E18" s="207">
        <f>G18+H18+I18</f>
        <v>0</v>
      </c>
      <c r="F18" s="206" t="s">
        <v>16</v>
      </c>
      <c r="G18" s="89"/>
      <c r="H18" s="88"/>
      <c r="I18" s="90"/>
      <c r="J18" s="206" t="s">
        <v>16</v>
      </c>
      <c r="K18" s="206" t="s">
        <v>16</v>
      </c>
      <c r="L18" s="206" t="s">
        <v>16</v>
      </c>
      <c r="M18" s="54"/>
    </row>
    <row r="19" spans="2:13" ht="21" customHeight="1">
      <c r="B19" s="80" t="s">
        <v>22</v>
      </c>
      <c r="C19" s="86">
        <v>160</v>
      </c>
      <c r="D19" s="87"/>
      <c r="E19" s="207">
        <f>G19+K19</f>
        <v>0</v>
      </c>
      <c r="F19" s="206" t="s">
        <v>16</v>
      </c>
      <c r="G19" s="89"/>
      <c r="H19" s="206" t="s">
        <v>16</v>
      </c>
      <c r="I19" s="206" t="s">
        <v>16</v>
      </c>
      <c r="J19" s="206" t="s">
        <v>16</v>
      </c>
      <c r="K19" s="93"/>
      <c r="L19" s="90"/>
      <c r="M19" s="54"/>
    </row>
    <row r="20" spans="2:13" ht="30">
      <c r="B20" s="80" t="s">
        <v>23</v>
      </c>
      <c r="C20" s="86">
        <v>180</v>
      </c>
      <c r="D20" s="206" t="s">
        <v>16</v>
      </c>
      <c r="E20" s="207">
        <f>G20+K20</f>
        <v>0</v>
      </c>
      <c r="F20" s="206" t="s">
        <v>16</v>
      </c>
      <c r="G20" s="89"/>
      <c r="H20" s="206" t="s">
        <v>16</v>
      </c>
      <c r="I20" s="206" t="s">
        <v>16</v>
      </c>
      <c r="J20" s="206" t="s">
        <v>16</v>
      </c>
      <c r="K20" s="93"/>
      <c r="L20" s="206" t="s">
        <v>16</v>
      </c>
      <c r="M20" s="54"/>
    </row>
    <row r="21" spans="2:13" ht="15">
      <c r="B21" s="80"/>
      <c r="C21" s="96"/>
      <c r="D21" s="87"/>
      <c r="E21" s="88"/>
      <c r="F21" s="88"/>
      <c r="G21" s="89"/>
      <c r="H21" s="90"/>
      <c r="I21" s="90"/>
      <c r="J21" s="90"/>
      <c r="K21" s="93"/>
      <c r="L21" s="90"/>
      <c r="M21" s="54"/>
    </row>
    <row r="22" spans="2:13" ht="30">
      <c r="B22" s="80" t="s">
        <v>24</v>
      </c>
      <c r="C22" s="86">
        <v>200</v>
      </c>
      <c r="D22" s="206" t="s">
        <v>16</v>
      </c>
      <c r="E22" s="207">
        <f>E23+E28+E32+E36+E37+E38</f>
        <v>31500000</v>
      </c>
      <c r="F22" s="207">
        <f aca="true" t="shared" si="0" ref="F22:L22">F23+F28+F32+F36+F37+F38</f>
        <v>31500000</v>
      </c>
      <c r="G22" s="207">
        <f t="shared" si="0"/>
        <v>0</v>
      </c>
      <c r="H22" s="207">
        <f t="shared" si="0"/>
        <v>0</v>
      </c>
      <c r="I22" s="207">
        <f t="shared" si="0"/>
        <v>0</v>
      </c>
      <c r="J22" s="207">
        <f t="shared" si="0"/>
        <v>0</v>
      </c>
      <c r="K22" s="207">
        <f t="shared" si="0"/>
        <v>0</v>
      </c>
      <c r="L22" s="207">
        <f t="shared" si="0"/>
        <v>0</v>
      </c>
      <c r="M22" s="54"/>
    </row>
    <row r="23" spans="2:13" ht="30">
      <c r="B23" s="80" t="s">
        <v>25</v>
      </c>
      <c r="C23" s="86">
        <v>210</v>
      </c>
      <c r="D23" s="87"/>
      <c r="E23" s="207">
        <f>E24+E26+E27</f>
        <v>28944300</v>
      </c>
      <c r="F23" s="207">
        <f aca="true" t="shared" si="1" ref="F23:L23">F24+F26+F27</f>
        <v>28944300</v>
      </c>
      <c r="G23" s="207">
        <f t="shared" si="1"/>
        <v>0</v>
      </c>
      <c r="H23" s="207">
        <f t="shared" si="1"/>
        <v>0</v>
      </c>
      <c r="I23" s="207">
        <f t="shared" si="1"/>
        <v>0</v>
      </c>
      <c r="J23" s="207">
        <f t="shared" si="1"/>
        <v>0</v>
      </c>
      <c r="K23" s="207">
        <f t="shared" si="1"/>
        <v>0</v>
      </c>
      <c r="L23" s="207">
        <f t="shared" si="1"/>
        <v>0</v>
      </c>
      <c r="M23" s="54"/>
    </row>
    <row r="24" spans="2:13" ht="15">
      <c r="B24" s="52" t="s">
        <v>26</v>
      </c>
      <c r="C24" s="310"/>
      <c r="D24" s="310">
        <v>111</v>
      </c>
      <c r="E24" s="301">
        <v>22150000</v>
      </c>
      <c r="F24" s="301">
        <v>22150000</v>
      </c>
      <c r="G24" s="302"/>
      <c r="H24" s="300"/>
      <c r="I24" s="300"/>
      <c r="J24" s="300"/>
      <c r="K24" s="301"/>
      <c r="L24" s="300"/>
      <c r="M24" s="54"/>
    </row>
    <row r="25" spans="2:13" ht="15">
      <c r="B25" s="80" t="s">
        <v>106</v>
      </c>
      <c r="C25" s="310"/>
      <c r="D25" s="310"/>
      <c r="E25" s="301"/>
      <c r="F25" s="301"/>
      <c r="G25" s="302"/>
      <c r="H25" s="300"/>
      <c r="I25" s="300"/>
      <c r="J25" s="300"/>
      <c r="K25" s="301"/>
      <c r="L25" s="300"/>
      <c r="M25" s="54"/>
    </row>
    <row r="26" spans="2:13" ht="15">
      <c r="B26" s="80" t="s">
        <v>107</v>
      </c>
      <c r="C26" s="86"/>
      <c r="D26" s="243">
        <v>112</v>
      </c>
      <c r="E26" s="88">
        <v>105000</v>
      </c>
      <c r="F26" s="88">
        <v>105000</v>
      </c>
      <c r="G26" s="89"/>
      <c r="H26" s="90"/>
      <c r="I26" s="90"/>
      <c r="J26" s="90"/>
      <c r="K26" s="93"/>
      <c r="L26" s="90"/>
      <c r="M26" s="54"/>
    </row>
    <row r="27" spans="2:13" ht="30" customHeight="1">
      <c r="B27" s="80" t="s">
        <v>105</v>
      </c>
      <c r="C27" s="86"/>
      <c r="D27" s="243">
        <v>119</v>
      </c>
      <c r="E27" s="157">
        <v>6689300</v>
      </c>
      <c r="F27" s="209">
        <v>6689300</v>
      </c>
      <c r="G27" s="89"/>
      <c r="H27" s="90"/>
      <c r="I27" s="90"/>
      <c r="J27" s="90"/>
      <c r="K27" s="93"/>
      <c r="L27" s="90"/>
      <c r="M27" s="54"/>
    </row>
    <row r="28" spans="2:13" ht="30">
      <c r="B28" s="80" t="s">
        <v>27</v>
      </c>
      <c r="C28" s="86">
        <v>220</v>
      </c>
      <c r="D28" s="243"/>
      <c r="E28" s="207">
        <f>E30+E31</f>
        <v>0</v>
      </c>
      <c r="F28" s="207">
        <f aca="true" t="shared" si="2" ref="F28:L28">F30+F31</f>
        <v>0</v>
      </c>
      <c r="G28" s="207">
        <f t="shared" si="2"/>
        <v>0</v>
      </c>
      <c r="H28" s="207">
        <f t="shared" si="2"/>
        <v>0</v>
      </c>
      <c r="I28" s="207">
        <f t="shared" si="2"/>
        <v>0</v>
      </c>
      <c r="J28" s="207">
        <f t="shared" si="2"/>
        <v>0</v>
      </c>
      <c r="K28" s="207">
        <f t="shared" si="2"/>
        <v>0</v>
      </c>
      <c r="L28" s="207">
        <f t="shared" si="2"/>
        <v>0</v>
      </c>
      <c r="M28" s="54"/>
    </row>
    <row r="29" spans="2:13" ht="15">
      <c r="B29" s="52" t="s">
        <v>26</v>
      </c>
      <c r="C29" s="96"/>
      <c r="D29" s="243"/>
      <c r="E29" s="88"/>
      <c r="F29" s="88"/>
      <c r="G29" s="89"/>
      <c r="H29" s="90"/>
      <c r="I29" s="90"/>
      <c r="J29" s="90"/>
      <c r="K29" s="93"/>
      <c r="L29" s="90"/>
      <c r="M29" s="54"/>
    </row>
    <row r="30" spans="2:13" ht="30">
      <c r="B30" s="52" t="s">
        <v>216</v>
      </c>
      <c r="C30" s="198"/>
      <c r="D30" s="243"/>
      <c r="E30" s="199"/>
      <c r="F30" s="199"/>
      <c r="G30" s="201"/>
      <c r="H30" s="200"/>
      <c r="I30" s="200"/>
      <c r="J30" s="200"/>
      <c r="K30" s="199"/>
      <c r="L30" s="200"/>
      <c r="M30" s="54"/>
    </row>
    <row r="31" spans="2:13" ht="15">
      <c r="B31" s="52" t="s">
        <v>217</v>
      </c>
      <c r="C31" s="198"/>
      <c r="D31" s="243"/>
      <c r="E31" s="199"/>
      <c r="F31" s="199"/>
      <c r="G31" s="201"/>
      <c r="H31" s="200"/>
      <c r="I31" s="200"/>
      <c r="J31" s="200"/>
      <c r="K31" s="199"/>
      <c r="L31" s="200"/>
      <c r="M31" s="54"/>
    </row>
    <row r="32" spans="2:13" ht="30">
      <c r="B32" s="80" t="s">
        <v>28</v>
      </c>
      <c r="C32" s="86">
        <v>230</v>
      </c>
      <c r="D32" s="243"/>
      <c r="E32" s="207">
        <f>E34+E35</f>
        <v>250000</v>
      </c>
      <c r="F32" s="207">
        <f aca="true" t="shared" si="3" ref="F32:L32">F34+F35</f>
        <v>250000</v>
      </c>
      <c r="G32" s="207">
        <f t="shared" si="3"/>
        <v>0</v>
      </c>
      <c r="H32" s="207">
        <f t="shared" si="3"/>
        <v>0</v>
      </c>
      <c r="I32" s="207">
        <f t="shared" si="3"/>
        <v>0</v>
      </c>
      <c r="J32" s="207">
        <f t="shared" si="3"/>
        <v>0</v>
      </c>
      <c r="K32" s="207">
        <f t="shared" si="3"/>
        <v>0</v>
      </c>
      <c r="L32" s="207">
        <f t="shared" si="3"/>
        <v>0</v>
      </c>
      <c r="M32" s="54"/>
    </row>
    <row r="33" spans="2:13" ht="15">
      <c r="B33" s="52" t="s">
        <v>26</v>
      </c>
      <c r="C33" s="96"/>
      <c r="D33" s="243"/>
      <c r="E33" s="88"/>
      <c r="F33" s="88"/>
      <c r="G33" s="89"/>
      <c r="H33" s="90"/>
      <c r="I33" s="90"/>
      <c r="J33" s="90"/>
      <c r="K33" s="93"/>
      <c r="L33" s="90"/>
      <c r="M33" s="54"/>
    </row>
    <row r="34" spans="2:13" ht="15">
      <c r="B34" s="52" t="s">
        <v>218</v>
      </c>
      <c r="C34" s="198"/>
      <c r="D34" s="243">
        <v>851</v>
      </c>
      <c r="E34" s="199">
        <v>160000</v>
      </c>
      <c r="F34" s="199">
        <v>160000</v>
      </c>
      <c r="G34" s="201"/>
      <c r="H34" s="200"/>
      <c r="I34" s="200"/>
      <c r="J34" s="200"/>
      <c r="K34" s="199"/>
      <c r="L34" s="200"/>
      <c r="M34" s="54"/>
    </row>
    <row r="35" spans="2:13" ht="30">
      <c r="B35" s="52" t="s">
        <v>219</v>
      </c>
      <c r="C35" s="198"/>
      <c r="D35" s="243" t="s">
        <v>334</v>
      </c>
      <c r="E35" s="199">
        <v>90000</v>
      </c>
      <c r="F35" s="199">
        <v>90000</v>
      </c>
      <c r="G35" s="201"/>
      <c r="H35" s="200"/>
      <c r="I35" s="200"/>
      <c r="J35" s="200"/>
      <c r="K35" s="199"/>
      <c r="L35" s="200"/>
      <c r="M35" s="54"/>
    </row>
    <row r="36" spans="2:13" ht="45">
      <c r="B36" s="80" t="s">
        <v>139</v>
      </c>
      <c r="C36" s="86">
        <v>240</v>
      </c>
      <c r="D36" s="87"/>
      <c r="E36" s="88"/>
      <c r="F36" s="88"/>
      <c r="G36" s="89"/>
      <c r="H36" s="90"/>
      <c r="I36" s="90"/>
      <c r="J36" s="90"/>
      <c r="K36" s="93"/>
      <c r="L36" s="90"/>
      <c r="M36" s="54"/>
    </row>
    <row r="37" spans="2:13" ht="45">
      <c r="B37" s="80" t="s">
        <v>29</v>
      </c>
      <c r="C37" s="86">
        <v>250</v>
      </c>
      <c r="D37" s="87"/>
      <c r="E37" s="157"/>
      <c r="F37" s="88"/>
      <c r="G37" s="89"/>
      <c r="H37" s="90"/>
      <c r="I37" s="90"/>
      <c r="J37" s="90"/>
      <c r="K37" s="93"/>
      <c r="L37" s="90"/>
      <c r="M37" s="54"/>
    </row>
    <row r="38" spans="2:13" ht="45">
      <c r="B38" s="80" t="s">
        <v>30</v>
      </c>
      <c r="C38" s="86">
        <v>260</v>
      </c>
      <c r="D38" s="206" t="s">
        <v>16</v>
      </c>
      <c r="E38" s="207">
        <v>2305700</v>
      </c>
      <c r="F38" s="207">
        <v>2305700</v>
      </c>
      <c r="G38" s="207">
        <f aca="true" t="shared" si="4" ref="G38:L38">SUM(G39:G39)</f>
        <v>0</v>
      </c>
      <c r="H38" s="207">
        <f t="shared" si="4"/>
        <v>0</v>
      </c>
      <c r="I38" s="207">
        <f t="shared" si="4"/>
        <v>0</v>
      </c>
      <c r="J38" s="207">
        <f t="shared" si="4"/>
        <v>0</v>
      </c>
      <c r="K38" s="207">
        <f t="shared" si="4"/>
        <v>0</v>
      </c>
      <c r="L38" s="207">
        <f t="shared" si="4"/>
        <v>0</v>
      </c>
      <c r="M38" s="54"/>
    </row>
    <row r="39" spans="2:13" ht="15">
      <c r="B39" s="80" t="s">
        <v>220</v>
      </c>
      <c r="C39" s="86"/>
      <c r="D39" s="87"/>
      <c r="E39" s="244">
        <v>454100</v>
      </c>
      <c r="F39" s="244">
        <v>454100</v>
      </c>
      <c r="G39" s="89"/>
      <c r="H39" s="90"/>
      <c r="I39" s="90"/>
      <c r="J39" s="90"/>
      <c r="K39" s="93"/>
      <c r="L39" s="90"/>
      <c r="M39" s="54"/>
    </row>
    <row r="40" spans="2:13" ht="30">
      <c r="B40" s="80" t="s">
        <v>31</v>
      </c>
      <c r="C40" s="86">
        <v>300</v>
      </c>
      <c r="D40" s="206" t="s">
        <v>16</v>
      </c>
      <c r="E40" s="207">
        <f>E41+E43</f>
        <v>0</v>
      </c>
      <c r="F40" s="207">
        <f aca="true" t="shared" si="5" ref="F40:L40">F41+F43</f>
        <v>0</v>
      </c>
      <c r="G40" s="207">
        <f t="shared" si="5"/>
        <v>0</v>
      </c>
      <c r="H40" s="207">
        <f t="shared" si="5"/>
        <v>0</v>
      </c>
      <c r="I40" s="207">
        <f t="shared" si="5"/>
        <v>0</v>
      </c>
      <c r="J40" s="207">
        <f t="shared" si="5"/>
        <v>0</v>
      </c>
      <c r="K40" s="207">
        <f t="shared" si="5"/>
        <v>0</v>
      </c>
      <c r="L40" s="207">
        <f t="shared" si="5"/>
        <v>0</v>
      </c>
      <c r="M40" s="54"/>
    </row>
    <row r="41" spans="2:13" ht="15">
      <c r="B41" s="52" t="s">
        <v>26</v>
      </c>
      <c r="C41" s="310">
        <v>310</v>
      </c>
      <c r="D41" s="311"/>
      <c r="E41" s="301"/>
      <c r="F41" s="312"/>
      <c r="G41" s="302"/>
      <c r="H41" s="300"/>
      <c r="I41" s="300"/>
      <c r="J41" s="300"/>
      <c r="K41" s="301"/>
      <c r="L41" s="300"/>
      <c r="M41" s="54"/>
    </row>
    <row r="42" spans="2:13" ht="30">
      <c r="B42" s="80" t="s">
        <v>32</v>
      </c>
      <c r="C42" s="310"/>
      <c r="D42" s="311"/>
      <c r="E42" s="301"/>
      <c r="F42" s="313"/>
      <c r="G42" s="302"/>
      <c r="H42" s="300"/>
      <c r="I42" s="300"/>
      <c r="J42" s="300"/>
      <c r="K42" s="301"/>
      <c r="L42" s="300"/>
      <c r="M42" s="54"/>
    </row>
    <row r="43" spans="2:13" ht="15">
      <c r="B43" s="80" t="s">
        <v>33</v>
      </c>
      <c r="C43" s="86">
        <v>320</v>
      </c>
      <c r="D43" s="87"/>
      <c r="E43" s="88"/>
      <c r="F43" s="88"/>
      <c r="G43" s="89"/>
      <c r="H43" s="90"/>
      <c r="I43" s="90"/>
      <c r="J43" s="90"/>
      <c r="K43" s="93"/>
      <c r="L43" s="90"/>
      <c r="M43" s="54"/>
    </row>
    <row r="44" spans="2:13" ht="30">
      <c r="B44" s="80" t="s">
        <v>34</v>
      </c>
      <c r="C44" s="86">
        <v>400</v>
      </c>
      <c r="D44" s="87"/>
      <c r="E44" s="207">
        <f>E45+E47</f>
        <v>0</v>
      </c>
      <c r="F44" s="207">
        <f aca="true" t="shared" si="6" ref="F44:L44">F45+F47</f>
        <v>0</v>
      </c>
      <c r="G44" s="207">
        <f t="shared" si="6"/>
        <v>0</v>
      </c>
      <c r="H44" s="207">
        <f t="shared" si="6"/>
        <v>0</v>
      </c>
      <c r="I44" s="207">
        <f t="shared" si="6"/>
        <v>0</v>
      </c>
      <c r="J44" s="207">
        <f t="shared" si="6"/>
        <v>0</v>
      </c>
      <c r="K44" s="207">
        <f t="shared" si="6"/>
        <v>0</v>
      </c>
      <c r="L44" s="207">
        <f t="shared" si="6"/>
        <v>0</v>
      </c>
      <c r="M44" s="54"/>
    </row>
    <row r="45" spans="2:13" ht="15">
      <c r="B45" s="52" t="s">
        <v>26</v>
      </c>
      <c r="C45" s="310">
        <v>410</v>
      </c>
      <c r="D45" s="311"/>
      <c r="E45" s="301"/>
      <c r="F45" s="312"/>
      <c r="G45" s="302"/>
      <c r="H45" s="300"/>
      <c r="I45" s="300"/>
      <c r="J45" s="300"/>
      <c r="K45" s="301"/>
      <c r="L45" s="300"/>
      <c r="M45" s="54"/>
    </row>
    <row r="46" spans="2:13" ht="30">
      <c r="B46" s="80" t="s">
        <v>35</v>
      </c>
      <c r="C46" s="310"/>
      <c r="D46" s="311"/>
      <c r="E46" s="301"/>
      <c r="F46" s="313"/>
      <c r="G46" s="302"/>
      <c r="H46" s="300"/>
      <c r="I46" s="300"/>
      <c r="J46" s="300"/>
      <c r="K46" s="301"/>
      <c r="L46" s="300"/>
      <c r="M46" s="54"/>
    </row>
    <row r="47" spans="2:13" ht="15">
      <c r="B47" s="80" t="s">
        <v>36</v>
      </c>
      <c r="C47" s="86">
        <v>420</v>
      </c>
      <c r="D47" s="87"/>
      <c r="E47" s="88"/>
      <c r="F47" s="88"/>
      <c r="G47" s="89"/>
      <c r="H47" s="90"/>
      <c r="I47" s="90"/>
      <c r="J47" s="90"/>
      <c r="K47" s="93"/>
      <c r="L47" s="90"/>
      <c r="M47" s="54"/>
    </row>
    <row r="48" spans="2:13" ht="30">
      <c r="B48" s="80" t="s">
        <v>37</v>
      </c>
      <c r="C48" s="86">
        <v>500</v>
      </c>
      <c r="D48" s="206" t="s">
        <v>16</v>
      </c>
      <c r="E48" s="88"/>
      <c r="F48" s="88"/>
      <c r="G48" s="89"/>
      <c r="H48" s="90"/>
      <c r="I48" s="90"/>
      <c r="J48" s="90"/>
      <c r="K48" s="93"/>
      <c r="L48" s="90"/>
      <c r="M48" s="54"/>
    </row>
    <row r="49" spans="2:13" ht="30">
      <c r="B49" s="80" t="s">
        <v>38</v>
      </c>
      <c r="C49" s="86">
        <v>600</v>
      </c>
      <c r="D49" s="206" t="s">
        <v>16</v>
      </c>
      <c r="E49" s="88"/>
      <c r="F49" s="88"/>
      <c r="G49" s="89"/>
      <c r="H49" s="90"/>
      <c r="I49" s="90"/>
      <c r="J49" s="90"/>
      <c r="K49" s="93"/>
      <c r="L49" s="90"/>
      <c r="M49" s="54"/>
    </row>
    <row r="50" spans="5:13" ht="15">
      <c r="E50" s="97"/>
      <c r="F50" s="97"/>
      <c r="G50" s="54"/>
      <c r="H50" s="54"/>
      <c r="I50" s="54"/>
      <c r="J50" s="54"/>
      <c r="K50" s="97"/>
      <c r="L50" s="54"/>
      <c r="M50" s="54"/>
    </row>
    <row r="51" spans="5:13" ht="15">
      <c r="E51" s="97"/>
      <c r="F51" s="97"/>
      <c r="G51" s="54"/>
      <c r="H51" s="54"/>
      <c r="I51" s="54"/>
      <c r="J51" s="54"/>
      <c r="K51" s="97"/>
      <c r="L51" s="54"/>
      <c r="M51" s="54"/>
    </row>
    <row r="52" spans="5:13" ht="15">
      <c r="E52" s="97"/>
      <c r="F52" s="97"/>
      <c r="G52" s="54"/>
      <c r="H52" s="54"/>
      <c r="I52" s="54"/>
      <c r="J52" s="54"/>
      <c r="K52" s="97"/>
      <c r="L52" s="54"/>
      <c r="M52" s="54"/>
    </row>
    <row r="53" spans="5:13" ht="15">
      <c r="E53" s="97"/>
      <c r="F53" s="97"/>
      <c r="G53" s="54"/>
      <c r="H53" s="54"/>
      <c r="I53" s="54"/>
      <c r="J53" s="54"/>
      <c r="K53" s="97"/>
      <c r="L53" s="54"/>
      <c r="M53" s="54"/>
    </row>
    <row r="54" spans="5:13" ht="15">
      <c r="E54" s="97"/>
      <c r="F54" s="97"/>
      <c r="G54" s="54"/>
      <c r="H54" s="54"/>
      <c r="I54" s="54"/>
      <c r="J54" s="54"/>
      <c r="K54" s="97"/>
      <c r="L54" s="54"/>
      <c r="M54" s="54"/>
    </row>
    <row r="55" spans="5:13" ht="15">
      <c r="E55" s="97"/>
      <c r="F55" s="97"/>
      <c r="G55" s="54"/>
      <c r="H55" s="54"/>
      <c r="I55" s="54"/>
      <c r="J55" s="54"/>
      <c r="K55" s="97"/>
      <c r="L55" s="54"/>
      <c r="M55" s="54"/>
    </row>
    <row r="56" spans="5:13" ht="15">
      <c r="E56" s="97"/>
      <c r="F56" s="97"/>
      <c r="G56" s="54"/>
      <c r="H56" s="54"/>
      <c r="I56" s="54"/>
      <c r="J56" s="54"/>
      <c r="K56" s="97"/>
      <c r="L56" s="54"/>
      <c r="M56" s="54"/>
    </row>
    <row r="57" spans="5:13" ht="15">
      <c r="E57" s="97"/>
      <c r="F57" s="97"/>
      <c r="G57" s="54"/>
      <c r="H57" s="54"/>
      <c r="I57" s="54"/>
      <c r="J57" s="54"/>
      <c r="K57" s="97"/>
      <c r="L57" s="54"/>
      <c r="M57" s="54"/>
    </row>
    <row r="58" spans="5:13" ht="15">
      <c r="E58" s="97"/>
      <c r="F58" s="97"/>
      <c r="G58" s="54"/>
      <c r="H58" s="54"/>
      <c r="I58" s="54"/>
      <c r="J58" s="54"/>
      <c r="K58" s="97"/>
      <c r="L58" s="54"/>
      <c r="M58" s="54"/>
    </row>
  </sheetData>
  <sheetProtection/>
  <mergeCells count="56">
    <mergeCell ref="F45:F46"/>
    <mergeCell ref="J24:J25"/>
    <mergeCell ref="D13:D14"/>
    <mergeCell ref="E13:E14"/>
    <mergeCell ref="F13:F14"/>
    <mergeCell ref="E7:L7"/>
    <mergeCell ref="H9:H10"/>
    <mergeCell ref="J9:J10"/>
    <mergeCell ref="G9:G10"/>
    <mergeCell ref="E8:E10"/>
    <mergeCell ref="F8:L8"/>
    <mergeCell ref="I41:I42"/>
    <mergeCell ref="C24:C25"/>
    <mergeCell ref="D24:D25"/>
    <mergeCell ref="E24:E25"/>
    <mergeCell ref="G24:G25"/>
    <mergeCell ref="H24:H25"/>
    <mergeCell ref="I24:I25"/>
    <mergeCell ref="F24:F25"/>
    <mergeCell ref="F41:F42"/>
    <mergeCell ref="K13:K14"/>
    <mergeCell ref="C45:C46"/>
    <mergeCell ref="D45:D46"/>
    <mergeCell ref="L24:L25"/>
    <mergeCell ref="C41:C42"/>
    <mergeCell ref="D41:D42"/>
    <mergeCell ref="E41:E42"/>
    <mergeCell ref="G41:G42"/>
    <mergeCell ref="H41:H42"/>
    <mergeCell ref="I45:I46"/>
    <mergeCell ref="J45:J46"/>
    <mergeCell ref="A1:L1"/>
    <mergeCell ref="A2:L2"/>
    <mergeCell ref="A3:L3"/>
    <mergeCell ref="A4:L4"/>
    <mergeCell ref="A5:L5"/>
    <mergeCell ref="K41:K42"/>
    <mergeCell ref="L41:L42"/>
    <mergeCell ref="J41:J42"/>
    <mergeCell ref="K24:K25"/>
    <mergeCell ref="L45:L46"/>
    <mergeCell ref="L13:L14"/>
    <mergeCell ref="D7:D10"/>
    <mergeCell ref="C7:C10"/>
    <mergeCell ref="B7:B10"/>
    <mergeCell ref="K45:K46"/>
    <mergeCell ref="E45:E46"/>
    <mergeCell ref="G45:G46"/>
    <mergeCell ref="H45:H46"/>
    <mergeCell ref="K9:L9"/>
    <mergeCell ref="F9:F10"/>
    <mergeCell ref="H13:H14"/>
    <mergeCell ref="I13:I14"/>
    <mergeCell ref="J13:J14"/>
    <mergeCell ref="G13:G14"/>
    <mergeCell ref="I9:I10"/>
  </mergeCells>
  <hyperlinks>
    <hyperlink ref="H9" r:id="rId1" display="consultantplus://offline/ref=1BF242F4A6F15E814FFDA8BA8883EDE30F4271FE77F4760EED3F2D51CFF7ACAEBC7E84A718462B3AK"/>
  </hyperlinks>
  <printOptions/>
  <pageMargins left="0" right="0" top="0" bottom="0" header="0.5118110236220472" footer="0.5118110236220472"/>
  <pageSetup horizontalDpi="600" verticalDpi="600" orientation="portrait" paperSize="9" scale="55" r:id="rId2"/>
  <rowBreaks count="1" manualBreakCount="1">
    <brk id="3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L45"/>
  <sheetViews>
    <sheetView view="pageBreakPreview" zoomScale="80" zoomScaleSheetLayoutView="80" zoomScalePageLayoutView="0" workbookViewId="0" topLeftCell="A7">
      <selection activeCell="G29" sqref="G29"/>
    </sheetView>
  </sheetViews>
  <sheetFormatPr defaultColWidth="9.00390625" defaultRowHeight="12.75"/>
  <cols>
    <col min="1" max="1" width="35.625" style="190" customWidth="1"/>
    <col min="4" max="4" width="14.625" style="0" customWidth="1"/>
    <col min="5" max="9" width="13.625" style="0" customWidth="1"/>
    <col min="10" max="10" width="16.125" style="0" customWidth="1"/>
    <col min="11" max="11" width="13.625" style="0" customWidth="1"/>
    <col min="12" max="12" width="14.125" style="0" bestFit="1" customWidth="1"/>
  </cols>
  <sheetData>
    <row r="2" ht="15">
      <c r="A2" s="188"/>
    </row>
    <row r="3" spans="1:12" ht="15">
      <c r="A3" s="320" t="s">
        <v>192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15">
      <c r="A4" s="320" t="s">
        <v>193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1:12" ht="15">
      <c r="A5" s="320" t="s">
        <v>194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12" ht="15">
      <c r="A6" s="189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ht="15">
      <c r="A7" s="188"/>
      <c r="L7" s="177" t="s">
        <v>195</v>
      </c>
    </row>
    <row r="8" spans="1:12" ht="15">
      <c r="A8" s="321" t="s">
        <v>3</v>
      </c>
      <c r="B8" s="321" t="s">
        <v>4</v>
      </c>
      <c r="C8" s="321" t="s">
        <v>196</v>
      </c>
      <c r="D8" s="321" t="s">
        <v>197</v>
      </c>
      <c r="E8" s="321"/>
      <c r="F8" s="321"/>
      <c r="G8" s="321"/>
      <c r="H8" s="321"/>
      <c r="I8" s="321"/>
      <c r="J8" s="321"/>
      <c r="K8" s="321"/>
      <c r="L8" s="321"/>
    </row>
    <row r="9" spans="1:12" ht="15">
      <c r="A9" s="321"/>
      <c r="B9" s="321"/>
      <c r="C9" s="321"/>
      <c r="D9" s="322" t="s">
        <v>198</v>
      </c>
      <c r="E9" s="323"/>
      <c r="F9" s="324"/>
      <c r="G9" s="321" t="s">
        <v>8</v>
      </c>
      <c r="H9" s="321"/>
      <c r="I9" s="321"/>
      <c r="J9" s="321"/>
      <c r="K9" s="321"/>
      <c r="L9" s="321"/>
    </row>
    <row r="10" spans="1:12" ht="72" customHeight="1">
      <c r="A10" s="321"/>
      <c r="B10" s="321"/>
      <c r="C10" s="321"/>
      <c r="D10" s="325"/>
      <c r="E10" s="326"/>
      <c r="F10" s="327"/>
      <c r="G10" s="325" t="s">
        <v>199</v>
      </c>
      <c r="H10" s="326"/>
      <c r="I10" s="327"/>
      <c r="J10" s="325" t="s">
        <v>200</v>
      </c>
      <c r="K10" s="326"/>
      <c r="L10" s="327"/>
    </row>
    <row r="11" spans="1:12" ht="15">
      <c r="A11" s="321"/>
      <c r="B11" s="321"/>
      <c r="C11" s="321"/>
      <c r="D11" s="178" t="s">
        <v>201</v>
      </c>
      <c r="E11" s="178" t="s">
        <v>202</v>
      </c>
      <c r="F11" s="178" t="s">
        <v>203</v>
      </c>
      <c r="G11" s="178" t="s">
        <v>201</v>
      </c>
      <c r="H11" s="178" t="s">
        <v>202</v>
      </c>
      <c r="I11" s="178" t="s">
        <v>203</v>
      </c>
      <c r="J11" s="178" t="s">
        <v>201</v>
      </c>
      <c r="K11" s="178" t="s">
        <v>202</v>
      </c>
      <c r="L11" s="178" t="s">
        <v>203</v>
      </c>
    </row>
    <row r="12" spans="1:12" ht="15">
      <c r="A12" s="178">
        <v>1</v>
      </c>
      <c r="B12" s="178">
        <v>2</v>
      </c>
      <c r="C12" s="178">
        <v>3</v>
      </c>
      <c r="D12" s="178">
        <v>4</v>
      </c>
      <c r="E12" s="178">
        <v>5</v>
      </c>
      <c r="F12" s="178">
        <v>6</v>
      </c>
      <c r="G12" s="178">
        <v>7</v>
      </c>
      <c r="H12" s="178">
        <v>8</v>
      </c>
      <c r="I12" s="178">
        <v>9</v>
      </c>
      <c r="J12" s="178">
        <v>10</v>
      </c>
      <c r="K12" s="178">
        <v>11</v>
      </c>
      <c r="L12" s="178">
        <v>12</v>
      </c>
    </row>
    <row r="13" spans="1:12" ht="30">
      <c r="A13" s="179" t="s">
        <v>204</v>
      </c>
      <c r="B13" s="180">
        <v>1</v>
      </c>
      <c r="C13" s="180" t="s">
        <v>16</v>
      </c>
      <c r="D13" s="181">
        <f aca="true" t="shared" si="0" ref="D13:D27">G13+J13</f>
        <v>2410700</v>
      </c>
      <c r="E13" s="182">
        <f aca="true" t="shared" si="1" ref="E13:L13">E14+E28</f>
        <v>0</v>
      </c>
      <c r="F13" s="182">
        <f t="shared" si="1"/>
        <v>0</v>
      </c>
      <c r="G13" s="183">
        <f t="shared" si="1"/>
        <v>2410700</v>
      </c>
      <c r="H13" s="182">
        <f t="shared" si="1"/>
        <v>0</v>
      </c>
      <c r="I13" s="182">
        <f t="shared" si="1"/>
        <v>0</v>
      </c>
      <c r="J13" s="183">
        <f>J14+J28</f>
        <v>0</v>
      </c>
      <c r="K13" s="182">
        <f t="shared" si="1"/>
        <v>0</v>
      </c>
      <c r="L13" s="182">
        <f t="shared" si="1"/>
        <v>0</v>
      </c>
    </row>
    <row r="14" spans="1:12" ht="45">
      <c r="A14" s="179" t="s">
        <v>205</v>
      </c>
      <c r="B14" s="178">
        <v>1001</v>
      </c>
      <c r="C14" s="180" t="s">
        <v>16</v>
      </c>
      <c r="D14" s="183">
        <f t="shared" si="0"/>
        <v>0</v>
      </c>
      <c r="E14" s="182">
        <f>SUM(E15:E35)</f>
        <v>0</v>
      </c>
      <c r="F14" s="182">
        <f>SUM(F15:F35)</f>
        <v>0</v>
      </c>
      <c r="G14" s="183">
        <f aca="true" t="shared" si="2" ref="G14:L14">SUM(G15:G27)</f>
        <v>0</v>
      </c>
      <c r="H14" s="182">
        <f t="shared" si="2"/>
        <v>0</v>
      </c>
      <c r="I14" s="182">
        <f t="shared" si="2"/>
        <v>0</v>
      </c>
      <c r="J14" s="183">
        <f>SUM(J15:J27)</f>
        <v>0</v>
      </c>
      <c r="K14" s="182">
        <f t="shared" si="2"/>
        <v>0</v>
      </c>
      <c r="L14" s="182">
        <f t="shared" si="2"/>
        <v>0</v>
      </c>
    </row>
    <row r="15" spans="1:12" ht="15">
      <c r="A15" s="158"/>
      <c r="B15" s="178">
        <v>1002</v>
      </c>
      <c r="C15" s="178"/>
      <c r="D15" s="184">
        <f>G15+J15</f>
        <v>0</v>
      </c>
      <c r="E15" s="185">
        <f aca="true" t="shared" si="3" ref="E15:F17">H15+K15</f>
        <v>0</v>
      </c>
      <c r="F15" s="185">
        <f t="shared" si="3"/>
        <v>0</v>
      </c>
      <c r="G15" s="184">
        <v>0</v>
      </c>
      <c r="H15" s="186">
        <v>0</v>
      </c>
      <c r="I15" s="186">
        <v>0</v>
      </c>
      <c r="J15" s="184">
        <v>0</v>
      </c>
      <c r="K15" s="186">
        <v>0</v>
      </c>
      <c r="L15" s="186">
        <v>0</v>
      </c>
    </row>
    <row r="16" spans="1:12" ht="15">
      <c r="A16" s="158"/>
      <c r="B16" s="178">
        <v>1003</v>
      </c>
      <c r="C16" s="178"/>
      <c r="D16" s="184">
        <f t="shared" si="0"/>
        <v>0</v>
      </c>
      <c r="E16" s="185">
        <f t="shared" si="3"/>
        <v>0</v>
      </c>
      <c r="F16" s="185">
        <f t="shared" si="3"/>
        <v>0</v>
      </c>
      <c r="G16" s="184">
        <v>0</v>
      </c>
      <c r="H16" s="186">
        <v>0</v>
      </c>
      <c r="I16" s="186">
        <v>0</v>
      </c>
      <c r="J16" s="184">
        <v>0</v>
      </c>
      <c r="K16" s="186">
        <v>0</v>
      </c>
      <c r="L16" s="186">
        <v>0</v>
      </c>
    </row>
    <row r="17" spans="1:12" ht="15">
      <c r="A17" s="158"/>
      <c r="B17" s="178">
        <v>1005</v>
      </c>
      <c r="C17" s="178"/>
      <c r="D17" s="184">
        <f t="shared" si="0"/>
        <v>0</v>
      </c>
      <c r="E17" s="185">
        <f t="shared" si="3"/>
        <v>0</v>
      </c>
      <c r="F17" s="185">
        <f t="shared" si="3"/>
        <v>0</v>
      </c>
      <c r="G17" s="184">
        <v>0</v>
      </c>
      <c r="H17" s="186">
        <v>0</v>
      </c>
      <c r="I17" s="186">
        <v>0</v>
      </c>
      <c r="J17" s="184">
        <v>0</v>
      </c>
      <c r="K17" s="186">
        <v>0</v>
      </c>
      <c r="L17" s="186">
        <v>0</v>
      </c>
    </row>
    <row r="18" spans="1:12" ht="15">
      <c r="A18" s="158"/>
      <c r="B18" s="178">
        <v>1006</v>
      </c>
      <c r="C18" s="178"/>
      <c r="D18" s="184">
        <f t="shared" si="0"/>
        <v>0</v>
      </c>
      <c r="E18" s="185">
        <f aca="true" t="shared" si="4" ref="E18:E26">H18+K18</f>
        <v>0</v>
      </c>
      <c r="F18" s="185">
        <f aca="true" t="shared" si="5" ref="F18:F26">I18+L18</f>
        <v>0</v>
      </c>
      <c r="G18" s="184">
        <v>0</v>
      </c>
      <c r="H18" s="186">
        <v>0</v>
      </c>
      <c r="I18" s="186">
        <v>0</v>
      </c>
      <c r="J18" s="184">
        <v>0</v>
      </c>
      <c r="K18" s="186">
        <v>0</v>
      </c>
      <c r="L18" s="186">
        <v>0</v>
      </c>
    </row>
    <row r="19" spans="1:12" ht="15">
      <c r="A19" s="164"/>
      <c r="B19" s="178">
        <v>1007</v>
      </c>
      <c r="C19" s="178"/>
      <c r="D19" s="184">
        <f t="shared" si="0"/>
        <v>0</v>
      </c>
      <c r="E19" s="185">
        <f t="shared" si="4"/>
        <v>0</v>
      </c>
      <c r="F19" s="185">
        <f t="shared" si="5"/>
        <v>0</v>
      </c>
      <c r="G19" s="184">
        <v>0</v>
      </c>
      <c r="H19" s="186">
        <v>0</v>
      </c>
      <c r="I19" s="186">
        <v>0</v>
      </c>
      <c r="J19" s="184">
        <v>0</v>
      </c>
      <c r="K19" s="186">
        <v>0</v>
      </c>
      <c r="L19" s="186">
        <v>0</v>
      </c>
    </row>
    <row r="20" spans="1:12" ht="15">
      <c r="A20" s="158"/>
      <c r="B20" s="178">
        <v>1008</v>
      </c>
      <c r="C20" s="178"/>
      <c r="D20" s="184">
        <f t="shared" si="0"/>
        <v>0</v>
      </c>
      <c r="E20" s="185">
        <f t="shared" si="4"/>
        <v>0</v>
      </c>
      <c r="F20" s="185">
        <f t="shared" si="5"/>
        <v>0</v>
      </c>
      <c r="G20" s="184">
        <v>0</v>
      </c>
      <c r="H20" s="186">
        <v>0</v>
      </c>
      <c r="I20" s="186">
        <v>0</v>
      </c>
      <c r="J20" s="184">
        <v>0</v>
      </c>
      <c r="K20" s="186">
        <v>0</v>
      </c>
      <c r="L20" s="186">
        <v>0</v>
      </c>
    </row>
    <row r="21" spans="1:12" ht="15">
      <c r="A21" s="158"/>
      <c r="B21" s="178">
        <v>1009</v>
      </c>
      <c r="C21" s="178"/>
      <c r="D21" s="184">
        <f t="shared" si="0"/>
        <v>0</v>
      </c>
      <c r="E21" s="185">
        <f t="shared" si="4"/>
        <v>0</v>
      </c>
      <c r="F21" s="185">
        <f t="shared" si="5"/>
        <v>0</v>
      </c>
      <c r="G21" s="184">
        <v>0</v>
      </c>
      <c r="H21" s="186">
        <v>0</v>
      </c>
      <c r="I21" s="186">
        <v>0</v>
      </c>
      <c r="J21" s="184">
        <v>0</v>
      </c>
      <c r="K21" s="186">
        <v>0</v>
      </c>
      <c r="L21" s="186">
        <v>0</v>
      </c>
    </row>
    <row r="22" spans="1:12" ht="15">
      <c r="A22" s="158"/>
      <c r="B22" s="178">
        <v>1010</v>
      </c>
      <c r="C22" s="178"/>
      <c r="D22" s="184">
        <f>G22+J22</f>
        <v>0</v>
      </c>
      <c r="E22" s="185">
        <f>H22+K22</f>
        <v>0</v>
      </c>
      <c r="F22" s="185">
        <f>I22+L22</f>
        <v>0</v>
      </c>
      <c r="G22" s="184"/>
      <c r="H22" s="186">
        <v>0</v>
      </c>
      <c r="I22" s="186">
        <v>0</v>
      </c>
      <c r="J22" s="184">
        <v>0</v>
      </c>
      <c r="K22" s="186">
        <v>0</v>
      </c>
      <c r="L22" s="186">
        <v>0</v>
      </c>
    </row>
    <row r="23" spans="1:12" ht="15">
      <c r="A23" s="158"/>
      <c r="B23" s="178">
        <v>1011</v>
      </c>
      <c r="C23" s="178"/>
      <c r="D23" s="184">
        <f t="shared" si="0"/>
        <v>0</v>
      </c>
      <c r="E23" s="185">
        <f t="shared" si="4"/>
        <v>0</v>
      </c>
      <c r="F23" s="185">
        <f t="shared" si="5"/>
        <v>0</v>
      </c>
      <c r="G23" s="184">
        <v>0</v>
      </c>
      <c r="H23" s="186">
        <v>0</v>
      </c>
      <c r="I23" s="186">
        <v>0</v>
      </c>
      <c r="J23" s="184">
        <v>0</v>
      </c>
      <c r="K23" s="186">
        <v>0</v>
      </c>
      <c r="L23" s="186">
        <v>0</v>
      </c>
    </row>
    <row r="24" spans="1:12" ht="15">
      <c r="A24" s="158"/>
      <c r="B24" s="178">
        <v>1012</v>
      </c>
      <c r="C24" s="178"/>
      <c r="D24" s="184">
        <f t="shared" si="0"/>
        <v>0</v>
      </c>
      <c r="E24" s="185">
        <f t="shared" si="4"/>
        <v>0</v>
      </c>
      <c r="F24" s="185">
        <f t="shared" si="5"/>
        <v>0</v>
      </c>
      <c r="G24" s="184">
        <v>0</v>
      </c>
      <c r="H24" s="186">
        <v>0</v>
      </c>
      <c r="I24" s="186">
        <v>0</v>
      </c>
      <c r="J24" s="184">
        <v>0</v>
      </c>
      <c r="K24" s="186">
        <v>0</v>
      </c>
      <c r="L24" s="186">
        <v>0</v>
      </c>
    </row>
    <row r="25" spans="1:12" ht="15">
      <c r="A25" s="158"/>
      <c r="B25" s="178">
        <v>1013</v>
      </c>
      <c r="C25" s="178"/>
      <c r="D25" s="184">
        <f t="shared" si="0"/>
        <v>0</v>
      </c>
      <c r="E25" s="185">
        <f t="shared" si="4"/>
        <v>0</v>
      </c>
      <c r="F25" s="185">
        <f t="shared" si="5"/>
        <v>0</v>
      </c>
      <c r="G25" s="184">
        <v>0</v>
      </c>
      <c r="H25" s="186">
        <v>0</v>
      </c>
      <c r="I25" s="186">
        <v>0</v>
      </c>
      <c r="J25" s="184">
        <v>0</v>
      </c>
      <c r="K25" s="186">
        <v>0</v>
      </c>
      <c r="L25" s="186">
        <v>0</v>
      </c>
    </row>
    <row r="26" spans="1:12" ht="15">
      <c r="A26" s="158"/>
      <c r="B26" s="178">
        <v>1014</v>
      </c>
      <c r="C26" s="178"/>
      <c r="D26" s="184">
        <f t="shared" si="0"/>
        <v>0</v>
      </c>
      <c r="E26" s="185">
        <f t="shared" si="4"/>
        <v>0</v>
      </c>
      <c r="F26" s="185">
        <f t="shared" si="5"/>
        <v>0</v>
      </c>
      <c r="G26" s="184">
        <v>0</v>
      </c>
      <c r="H26" s="186">
        <v>0</v>
      </c>
      <c r="I26" s="186">
        <v>0</v>
      </c>
      <c r="J26" s="184">
        <v>0</v>
      </c>
      <c r="K26" s="186">
        <v>0</v>
      </c>
      <c r="L26" s="186">
        <v>0</v>
      </c>
    </row>
    <row r="27" spans="1:12" ht="15">
      <c r="A27" s="158"/>
      <c r="B27" s="178">
        <v>1015</v>
      </c>
      <c r="C27" s="178"/>
      <c r="D27" s="184">
        <f t="shared" si="0"/>
        <v>0</v>
      </c>
      <c r="E27" s="185">
        <f>H27+K27</f>
        <v>0</v>
      </c>
      <c r="F27" s="185">
        <f>I27+L27</f>
        <v>0</v>
      </c>
      <c r="G27" s="184">
        <v>0</v>
      </c>
      <c r="H27" s="186">
        <v>0</v>
      </c>
      <c r="I27" s="186">
        <v>0</v>
      </c>
      <c r="J27" s="184">
        <v>0</v>
      </c>
      <c r="K27" s="186">
        <v>0</v>
      </c>
      <c r="L27" s="186">
        <v>0</v>
      </c>
    </row>
    <row r="28" spans="1:12" ht="30">
      <c r="A28" s="179" t="s">
        <v>206</v>
      </c>
      <c r="B28" s="180">
        <v>2001</v>
      </c>
      <c r="C28" s="179">
        <v>2017</v>
      </c>
      <c r="D28" s="183">
        <f>G28+J28</f>
        <v>2410700</v>
      </c>
      <c r="E28" s="182">
        <f aca="true" t="shared" si="6" ref="E28:L28">SUM(E29:E45)</f>
        <v>0</v>
      </c>
      <c r="F28" s="182">
        <f t="shared" si="6"/>
        <v>0</v>
      </c>
      <c r="G28" s="183">
        <v>2410700</v>
      </c>
      <c r="H28" s="182">
        <f t="shared" si="6"/>
        <v>0</v>
      </c>
      <c r="I28" s="182">
        <f t="shared" si="6"/>
        <v>0</v>
      </c>
      <c r="J28" s="183">
        <f t="shared" si="6"/>
        <v>0</v>
      </c>
      <c r="K28" s="182">
        <f t="shared" si="6"/>
        <v>0</v>
      </c>
      <c r="L28" s="182">
        <f t="shared" si="6"/>
        <v>0</v>
      </c>
    </row>
    <row r="29" spans="1:12" ht="15">
      <c r="A29" s="158"/>
      <c r="B29" s="178">
        <v>2003</v>
      </c>
      <c r="C29" s="178"/>
      <c r="D29" s="184">
        <f aca="true" t="shared" si="7" ref="D29:F45">G29+J29</f>
        <v>0</v>
      </c>
      <c r="E29" s="185">
        <f t="shared" si="7"/>
        <v>0</v>
      </c>
      <c r="F29" s="185">
        <f t="shared" si="7"/>
        <v>0</v>
      </c>
      <c r="G29" s="184"/>
      <c r="H29" s="186">
        <v>0</v>
      </c>
      <c r="I29" s="186">
        <v>0</v>
      </c>
      <c r="J29" s="184">
        <v>0</v>
      </c>
      <c r="K29" s="186">
        <v>0</v>
      </c>
      <c r="L29" s="186">
        <v>0</v>
      </c>
    </row>
    <row r="30" spans="1:12" ht="15">
      <c r="A30" s="158"/>
      <c r="B30" s="178">
        <v>2004</v>
      </c>
      <c r="C30" s="178"/>
      <c r="D30" s="184">
        <f t="shared" si="7"/>
        <v>0</v>
      </c>
      <c r="E30" s="185" t="s">
        <v>324</v>
      </c>
      <c r="F30" s="185">
        <f t="shared" si="7"/>
        <v>0</v>
      </c>
      <c r="G30" s="184"/>
      <c r="H30" s="186">
        <v>0</v>
      </c>
      <c r="I30" s="186">
        <v>0</v>
      </c>
      <c r="J30" s="184">
        <v>0</v>
      </c>
      <c r="K30" s="186">
        <v>0</v>
      </c>
      <c r="L30" s="186">
        <v>0</v>
      </c>
    </row>
    <row r="31" spans="1:12" ht="15">
      <c r="A31" s="158"/>
      <c r="B31" s="178">
        <v>2005</v>
      </c>
      <c r="C31" s="158"/>
      <c r="D31" s="184">
        <f t="shared" si="7"/>
        <v>0</v>
      </c>
      <c r="E31" s="185">
        <f t="shared" si="7"/>
        <v>0</v>
      </c>
      <c r="F31" s="185">
        <f t="shared" si="7"/>
        <v>0</v>
      </c>
      <c r="G31" s="184"/>
      <c r="H31" s="186">
        <v>0</v>
      </c>
      <c r="I31" s="186">
        <v>0</v>
      </c>
      <c r="J31" s="184">
        <v>0</v>
      </c>
      <c r="K31" s="186">
        <v>0</v>
      </c>
      <c r="L31" s="186">
        <v>0</v>
      </c>
    </row>
    <row r="32" spans="1:12" ht="15">
      <c r="A32" s="158"/>
      <c r="B32" s="178">
        <v>2006</v>
      </c>
      <c r="C32" s="158"/>
      <c r="D32" s="184">
        <f t="shared" si="7"/>
        <v>0</v>
      </c>
      <c r="E32" s="185">
        <f t="shared" si="7"/>
        <v>0</v>
      </c>
      <c r="F32" s="185">
        <f t="shared" si="7"/>
        <v>0</v>
      </c>
      <c r="G32" s="184"/>
      <c r="H32" s="186">
        <v>0</v>
      </c>
      <c r="I32" s="186">
        <v>0</v>
      </c>
      <c r="J32" s="184">
        <v>0</v>
      </c>
      <c r="K32" s="186">
        <v>0</v>
      </c>
      <c r="L32" s="186">
        <v>0</v>
      </c>
    </row>
    <row r="33" spans="1:12" ht="15">
      <c r="A33" s="161"/>
      <c r="B33" s="178">
        <v>2007</v>
      </c>
      <c r="C33" s="187"/>
      <c r="D33" s="184">
        <f t="shared" si="7"/>
        <v>0</v>
      </c>
      <c r="E33" s="185">
        <f t="shared" si="7"/>
        <v>0</v>
      </c>
      <c r="F33" s="185">
        <f t="shared" si="7"/>
        <v>0</v>
      </c>
      <c r="G33" s="184"/>
      <c r="H33" s="186">
        <v>0</v>
      </c>
      <c r="I33" s="186">
        <v>0</v>
      </c>
      <c r="J33" s="184">
        <v>0</v>
      </c>
      <c r="K33" s="186">
        <v>0</v>
      </c>
      <c r="L33" s="186">
        <v>0</v>
      </c>
    </row>
    <row r="34" spans="1:12" ht="15">
      <c r="A34" s="161"/>
      <c r="B34" s="178">
        <v>2008</v>
      </c>
      <c r="C34" s="187"/>
      <c r="D34" s="184">
        <f t="shared" si="7"/>
        <v>0</v>
      </c>
      <c r="E34" s="185">
        <f t="shared" si="7"/>
        <v>0</v>
      </c>
      <c r="F34" s="185">
        <f t="shared" si="7"/>
        <v>0</v>
      </c>
      <c r="G34" s="184"/>
      <c r="H34" s="186">
        <v>0</v>
      </c>
      <c r="I34" s="186">
        <v>0</v>
      </c>
      <c r="J34" s="184">
        <v>0</v>
      </c>
      <c r="K34" s="186">
        <v>0</v>
      </c>
      <c r="L34" s="186">
        <v>0</v>
      </c>
    </row>
    <row r="35" spans="1:12" ht="15">
      <c r="A35" s="158"/>
      <c r="B35" s="178">
        <v>2009</v>
      </c>
      <c r="C35" s="158"/>
      <c r="D35" s="184">
        <f t="shared" si="7"/>
        <v>0</v>
      </c>
      <c r="E35" s="185">
        <f t="shared" si="7"/>
        <v>0</v>
      </c>
      <c r="F35" s="185">
        <f t="shared" si="7"/>
        <v>0</v>
      </c>
      <c r="G35" s="184"/>
      <c r="H35" s="186">
        <v>0</v>
      </c>
      <c r="I35" s="186">
        <v>0</v>
      </c>
      <c r="J35" s="184">
        <v>0</v>
      </c>
      <c r="K35" s="186">
        <v>0</v>
      </c>
      <c r="L35" s="186">
        <v>0</v>
      </c>
    </row>
    <row r="36" spans="1:12" ht="15">
      <c r="A36" s="161"/>
      <c r="B36" s="178">
        <v>2010</v>
      </c>
      <c r="C36" s="187"/>
      <c r="D36" s="184">
        <f t="shared" si="7"/>
        <v>0</v>
      </c>
      <c r="E36" s="185">
        <f t="shared" si="7"/>
        <v>0</v>
      </c>
      <c r="F36" s="185">
        <f t="shared" si="7"/>
        <v>0</v>
      </c>
      <c r="G36" s="184"/>
      <c r="H36" s="186">
        <v>0</v>
      </c>
      <c r="I36" s="186">
        <v>0</v>
      </c>
      <c r="J36" s="184">
        <v>0</v>
      </c>
      <c r="K36" s="186">
        <v>0</v>
      </c>
      <c r="L36" s="186">
        <v>0</v>
      </c>
    </row>
    <row r="37" spans="1:12" ht="15">
      <c r="A37" s="161"/>
      <c r="B37" s="178">
        <v>2011</v>
      </c>
      <c r="C37" s="187"/>
      <c r="D37" s="184">
        <f t="shared" si="7"/>
        <v>0</v>
      </c>
      <c r="E37" s="185">
        <f t="shared" si="7"/>
        <v>0</v>
      </c>
      <c r="F37" s="185">
        <f t="shared" si="7"/>
        <v>0</v>
      </c>
      <c r="G37" s="184"/>
      <c r="H37" s="186">
        <v>0</v>
      </c>
      <c r="I37" s="186">
        <v>0</v>
      </c>
      <c r="J37" s="184">
        <v>0</v>
      </c>
      <c r="K37" s="186">
        <v>0</v>
      </c>
      <c r="L37" s="186">
        <v>0</v>
      </c>
    </row>
    <row r="38" spans="1:12" ht="15">
      <c r="A38" s="158"/>
      <c r="B38" s="178">
        <v>2013</v>
      </c>
      <c r="C38" s="178"/>
      <c r="D38" s="184">
        <f t="shared" si="7"/>
        <v>0</v>
      </c>
      <c r="E38" s="185">
        <f aca="true" t="shared" si="8" ref="E38:E45">H38+K38</f>
        <v>0</v>
      </c>
      <c r="F38" s="185">
        <f aca="true" t="shared" si="9" ref="F38:F45">I38+L38</f>
        <v>0</v>
      </c>
      <c r="G38" s="184"/>
      <c r="H38" s="186">
        <v>0</v>
      </c>
      <c r="I38" s="186">
        <v>0</v>
      </c>
      <c r="J38" s="184">
        <v>0</v>
      </c>
      <c r="K38" s="186">
        <v>0</v>
      </c>
      <c r="L38" s="186">
        <v>0</v>
      </c>
    </row>
    <row r="39" spans="1:12" ht="15">
      <c r="A39" s="158"/>
      <c r="B39" s="178">
        <v>2014</v>
      </c>
      <c r="C39" s="178"/>
      <c r="D39" s="184">
        <f t="shared" si="7"/>
        <v>0</v>
      </c>
      <c r="E39" s="185">
        <f t="shared" si="8"/>
        <v>0</v>
      </c>
      <c r="F39" s="185">
        <f t="shared" si="9"/>
        <v>0</v>
      </c>
      <c r="G39" s="184"/>
      <c r="H39" s="186">
        <v>0</v>
      </c>
      <c r="I39" s="186">
        <v>0</v>
      </c>
      <c r="J39" s="184">
        <v>0</v>
      </c>
      <c r="K39" s="186">
        <v>0</v>
      </c>
      <c r="L39" s="186">
        <v>0</v>
      </c>
    </row>
    <row r="40" spans="1:12" ht="15">
      <c r="A40" s="158"/>
      <c r="B40" s="178">
        <v>2015</v>
      </c>
      <c r="C40" s="178"/>
      <c r="D40" s="184">
        <f t="shared" si="7"/>
        <v>0</v>
      </c>
      <c r="E40" s="185">
        <f t="shared" si="8"/>
        <v>0</v>
      </c>
      <c r="F40" s="185">
        <f t="shared" si="9"/>
        <v>0</v>
      </c>
      <c r="G40" s="184"/>
      <c r="H40" s="186">
        <v>0</v>
      </c>
      <c r="I40" s="186">
        <v>0</v>
      </c>
      <c r="J40" s="184">
        <v>0</v>
      </c>
      <c r="K40" s="186">
        <v>0</v>
      </c>
      <c r="L40" s="186">
        <v>0</v>
      </c>
    </row>
    <row r="41" spans="1:12" ht="15">
      <c r="A41" s="158"/>
      <c r="B41" s="178">
        <v>2016</v>
      </c>
      <c r="C41" s="178"/>
      <c r="D41" s="184">
        <f t="shared" si="7"/>
        <v>0</v>
      </c>
      <c r="E41" s="185">
        <f t="shared" si="8"/>
        <v>0</v>
      </c>
      <c r="F41" s="185">
        <f t="shared" si="9"/>
        <v>0</v>
      </c>
      <c r="G41" s="184"/>
      <c r="H41" s="186">
        <v>0</v>
      </c>
      <c r="I41" s="186">
        <v>0</v>
      </c>
      <c r="J41" s="184">
        <v>0</v>
      </c>
      <c r="K41" s="186">
        <v>0</v>
      </c>
      <c r="L41" s="186">
        <v>0</v>
      </c>
    </row>
    <row r="42" spans="1:12" ht="15">
      <c r="A42" s="158"/>
      <c r="B42" s="178">
        <v>2017</v>
      </c>
      <c r="C42" s="178"/>
      <c r="D42" s="184">
        <f t="shared" si="7"/>
        <v>0</v>
      </c>
      <c r="E42" s="185">
        <f t="shared" si="8"/>
        <v>0</v>
      </c>
      <c r="F42" s="185">
        <f t="shared" si="9"/>
        <v>0</v>
      </c>
      <c r="G42" s="184"/>
      <c r="H42" s="186">
        <v>0</v>
      </c>
      <c r="I42" s="186">
        <v>0</v>
      </c>
      <c r="J42" s="184">
        <v>0</v>
      </c>
      <c r="K42" s="186">
        <v>0</v>
      </c>
      <c r="L42" s="186">
        <v>0</v>
      </c>
    </row>
    <row r="43" spans="1:12" ht="15">
      <c r="A43" s="158"/>
      <c r="B43" s="178">
        <v>2018</v>
      </c>
      <c r="C43" s="178"/>
      <c r="D43" s="184">
        <f t="shared" si="7"/>
        <v>0</v>
      </c>
      <c r="E43" s="185">
        <f t="shared" si="8"/>
        <v>0</v>
      </c>
      <c r="F43" s="185">
        <f t="shared" si="9"/>
        <v>0</v>
      </c>
      <c r="G43" s="184"/>
      <c r="H43" s="186">
        <v>0</v>
      </c>
      <c r="I43" s="186">
        <v>0</v>
      </c>
      <c r="J43" s="184">
        <v>0</v>
      </c>
      <c r="K43" s="186">
        <v>0</v>
      </c>
      <c r="L43" s="186">
        <v>0</v>
      </c>
    </row>
    <row r="44" spans="1:12" ht="15">
      <c r="A44" s="158"/>
      <c r="B44" s="178">
        <v>2019</v>
      </c>
      <c r="C44" s="178"/>
      <c r="D44" s="184">
        <f t="shared" si="7"/>
        <v>0</v>
      </c>
      <c r="E44" s="185">
        <f t="shared" si="8"/>
        <v>0</v>
      </c>
      <c r="F44" s="185">
        <f t="shared" si="9"/>
        <v>0</v>
      </c>
      <c r="G44" s="184"/>
      <c r="H44" s="186">
        <v>0</v>
      </c>
      <c r="I44" s="186">
        <v>0</v>
      </c>
      <c r="J44" s="184">
        <v>0</v>
      </c>
      <c r="K44" s="186">
        <v>0</v>
      </c>
      <c r="L44" s="186">
        <v>0</v>
      </c>
    </row>
    <row r="45" spans="1:12" ht="15">
      <c r="A45" s="158"/>
      <c r="B45" s="178">
        <v>2020</v>
      </c>
      <c r="C45" s="178"/>
      <c r="D45" s="184">
        <f t="shared" si="7"/>
        <v>0</v>
      </c>
      <c r="E45" s="185">
        <f t="shared" si="8"/>
        <v>0</v>
      </c>
      <c r="F45" s="185">
        <f t="shared" si="9"/>
        <v>0</v>
      </c>
      <c r="G45" s="184"/>
      <c r="H45" s="186">
        <v>0</v>
      </c>
      <c r="I45" s="186">
        <v>0</v>
      </c>
      <c r="J45" s="184">
        <v>0</v>
      </c>
      <c r="K45" s="186">
        <v>0</v>
      </c>
      <c r="L45" s="186">
        <v>0</v>
      </c>
    </row>
  </sheetData>
  <sheetProtection/>
  <mergeCells count="11">
    <mergeCell ref="J10:L10"/>
    <mergeCell ref="A3:L3"/>
    <mergeCell ref="A4:L4"/>
    <mergeCell ref="A5:L5"/>
    <mergeCell ref="A8:A11"/>
    <mergeCell ref="B8:B11"/>
    <mergeCell ref="C8:C11"/>
    <mergeCell ref="D8:L8"/>
    <mergeCell ref="D9:F10"/>
    <mergeCell ref="G9:L9"/>
    <mergeCell ref="G10:I10"/>
  </mergeCells>
  <hyperlinks>
    <hyperlink ref="G10" r:id="rId1" display="consultantplus://offline/ref=838F91B6445C383068C9FF87801A905B05D7C2BA03DE6E11CC7160FBE7R6RFF"/>
    <hyperlink ref="J10" r:id="rId2" display="consultantplus://offline/ref=838F91B6445C383068C9FF87801A905B05D7C2BD04D86E11CC7160FBE7R6RFF"/>
  </hyperlinks>
  <printOptions/>
  <pageMargins left="0.25" right="0.25" top="0.75" bottom="0.75" header="0.3" footer="0.3"/>
  <pageSetup horizontalDpi="600" verticalDpi="600" orientation="landscape" paperSize="9" scale="74" r:id="rId3"/>
  <rowBreaks count="1" manualBreakCount="1">
    <brk id="2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16"/>
  <sheetViews>
    <sheetView view="pageBreakPreview" zoomScaleSheetLayoutView="100" zoomScalePageLayoutView="0" workbookViewId="0" topLeftCell="A1">
      <selection activeCell="A17" sqref="A17:IV17"/>
    </sheetView>
  </sheetViews>
  <sheetFormatPr defaultColWidth="9.00390625" defaultRowHeight="12.75"/>
  <cols>
    <col min="1" max="1" width="22.25390625" style="48" customWidth="1"/>
    <col min="2" max="3" width="25.75390625" style="48" customWidth="1"/>
    <col min="4" max="16384" width="9.125" style="48" customWidth="1"/>
  </cols>
  <sheetData>
    <row r="1" ht="15">
      <c r="C1" s="49" t="s">
        <v>130</v>
      </c>
    </row>
    <row r="2" spans="1:3" ht="15">
      <c r="A2" s="306" t="s">
        <v>113</v>
      </c>
      <c r="B2" s="306"/>
      <c r="C2" s="306"/>
    </row>
    <row r="3" spans="1:3" ht="15">
      <c r="A3" s="306" t="s">
        <v>114</v>
      </c>
      <c r="B3" s="306"/>
      <c r="C3" s="306"/>
    </row>
    <row r="4" spans="1:3" ht="15">
      <c r="A4" s="306" t="s">
        <v>129</v>
      </c>
      <c r="B4" s="306"/>
      <c r="C4" s="306"/>
    </row>
    <row r="5" spans="1:3" ht="15">
      <c r="A5" s="306" t="s">
        <v>115</v>
      </c>
      <c r="B5" s="306"/>
      <c r="C5" s="306"/>
    </row>
    <row r="6" ht="15">
      <c r="A6" s="57"/>
    </row>
    <row r="7" spans="1:3" s="74" customFormat="1" ht="67.5" customHeight="1">
      <c r="A7" s="63" t="s">
        <v>3</v>
      </c>
      <c r="B7" s="63" t="s">
        <v>4</v>
      </c>
      <c r="C7" s="63" t="s">
        <v>116</v>
      </c>
    </row>
    <row r="8" spans="1:3" s="76" customFormat="1" ht="16.5" customHeight="1">
      <c r="A8" s="75">
        <v>1</v>
      </c>
      <c r="B8" s="75">
        <v>2</v>
      </c>
      <c r="C8" s="75">
        <v>3</v>
      </c>
    </row>
    <row r="9" spans="1:3" ht="29.25" customHeight="1">
      <c r="A9" s="80" t="s">
        <v>37</v>
      </c>
      <c r="B9" s="52">
        <v>10</v>
      </c>
      <c r="C9" s="81">
        <v>0</v>
      </c>
    </row>
    <row r="10" spans="1:3" ht="39" customHeight="1">
      <c r="A10" s="80" t="s">
        <v>38</v>
      </c>
      <c r="B10" s="52">
        <v>20</v>
      </c>
      <c r="C10" s="81">
        <v>0</v>
      </c>
    </row>
    <row r="11" spans="1:3" ht="15">
      <c r="A11" s="80" t="s">
        <v>117</v>
      </c>
      <c r="B11" s="52">
        <v>30</v>
      </c>
      <c r="C11" s="81">
        <v>0</v>
      </c>
    </row>
    <row r="12" spans="1:3" ht="15">
      <c r="A12" s="80"/>
      <c r="B12" s="80"/>
      <c r="C12" s="81"/>
    </row>
    <row r="13" spans="1:3" ht="15">
      <c r="A13" s="80" t="s">
        <v>118</v>
      </c>
      <c r="B13" s="52">
        <v>40</v>
      </c>
      <c r="C13" s="81">
        <v>0</v>
      </c>
    </row>
    <row r="14" spans="1:3" ht="15">
      <c r="A14" s="80"/>
      <c r="B14" s="80"/>
      <c r="C14" s="81"/>
    </row>
    <row r="16" ht="15">
      <c r="B16" s="56"/>
    </row>
  </sheetData>
  <sheetProtection/>
  <mergeCells count="4">
    <mergeCell ref="A2:C2"/>
    <mergeCell ref="A3:C3"/>
    <mergeCell ref="A4:C4"/>
    <mergeCell ref="A5:C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9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30.25390625" style="48" customWidth="1"/>
    <col min="2" max="2" width="26.25390625" style="48" customWidth="1"/>
    <col min="3" max="3" width="20.75390625" style="48" customWidth="1"/>
    <col min="4" max="16384" width="9.125" style="48" customWidth="1"/>
  </cols>
  <sheetData>
    <row r="1" ht="15">
      <c r="C1" s="49" t="s">
        <v>140</v>
      </c>
    </row>
    <row r="2" ht="15">
      <c r="C2" s="49"/>
    </row>
    <row r="3" spans="1:3" ht="15">
      <c r="A3" s="306" t="s">
        <v>119</v>
      </c>
      <c r="B3" s="306"/>
      <c r="C3" s="306"/>
    </row>
    <row r="4" ht="15">
      <c r="A4" s="57"/>
    </row>
    <row r="5" spans="1:3" s="74" customFormat="1" ht="33" customHeight="1">
      <c r="A5" s="63" t="s">
        <v>3</v>
      </c>
      <c r="B5" s="63" t="s">
        <v>4</v>
      </c>
      <c r="C5" s="63" t="s">
        <v>120</v>
      </c>
    </row>
    <row r="6" spans="1:3" s="70" customFormat="1" ht="12">
      <c r="A6" s="69">
        <v>1</v>
      </c>
      <c r="B6" s="69">
        <v>2</v>
      </c>
      <c r="C6" s="69">
        <v>3</v>
      </c>
    </row>
    <row r="7" spans="1:3" ht="31.5" customHeight="1">
      <c r="A7" s="80" t="s">
        <v>121</v>
      </c>
      <c r="B7" s="52">
        <v>10</v>
      </c>
      <c r="C7" s="81">
        <v>0</v>
      </c>
    </row>
    <row r="8" spans="1:3" ht="124.5" customHeight="1">
      <c r="A8" s="82" t="s">
        <v>122</v>
      </c>
      <c r="B8" s="52">
        <v>20</v>
      </c>
      <c r="C8" s="81">
        <v>0</v>
      </c>
    </row>
    <row r="9" spans="1:3" ht="45">
      <c r="A9" s="80" t="s">
        <v>123</v>
      </c>
      <c r="B9" s="52">
        <v>30</v>
      </c>
      <c r="C9" s="81">
        <v>0</v>
      </c>
    </row>
  </sheetData>
  <sheetProtection/>
  <mergeCells count="1">
    <mergeCell ref="A3:C3"/>
  </mergeCells>
  <hyperlinks>
    <hyperlink ref="A8" r:id="rId1" display="consultantplus://offline/ref=1BF242F4A6F15E814FFDA8BA8883EDE30F4271FE77F4760EED3F2D51CF2F37K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view="pageBreakPreview" zoomScaleSheetLayoutView="100" zoomScalePageLayoutView="0" workbookViewId="0" topLeftCell="A17">
      <selection activeCell="G22" sqref="G22"/>
    </sheetView>
  </sheetViews>
  <sheetFormatPr defaultColWidth="9.00390625" defaultRowHeight="12.75"/>
  <cols>
    <col min="1" max="1" width="6.00390625" style="8" customWidth="1"/>
    <col min="2" max="2" width="16.75390625" style="8" customWidth="1"/>
    <col min="3" max="3" width="14.75390625" style="8" customWidth="1"/>
    <col min="4" max="4" width="11.875" style="8" customWidth="1"/>
    <col min="5" max="5" width="14.125" style="8" customWidth="1"/>
    <col min="6" max="6" width="13.375" style="8" customWidth="1"/>
    <col min="7" max="7" width="11.75390625" style="8" customWidth="1"/>
    <col min="8" max="8" width="10.625" style="8" customWidth="1"/>
    <col min="9" max="9" width="12.625" style="8" customWidth="1"/>
    <col min="10" max="10" width="16.25390625" style="8" customWidth="1"/>
    <col min="11" max="11" width="10.00390625" style="10" bestFit="1" customWidth="1"/>
    <col min="12" max="16384" width="9.125" style="8" customWidth="1"/>
  </cols>
  <sheetData>
    <row r="1" spans="1:10" ht="15">
      <c r="A1" s="328" t="s">
        <v>252</v>
      </c>
      <c r="B1" s="328"/>
      <c r="C1" s="328"/>
      <c r="D1" s="328"/>
      <c r="E1" s="328"/>
      <c r="F1" s="328"/>
      <c r="G1" s="328"/>
      <c r="H1" s="328"/>
      <c r="I1" s="328"/>
      <c r="J1" s="328"/>
    </row>
    <row r="3" spans="1:10" ht="15">
      <c r="A3" s="328" t="s">
        <v>39</v>
      </c>
      <c r="B3" s="328"/>
      <c r="C3" s="328"/>
      <c r="D3" s="328"/>
      <c r="E3" s="328"/>
      <c r="F3" s="328"/>
      <c r="G3" s="328"/>
      <c r="H3" s="328"/>
      <c r="I3" s="328"/>
      <c r="J3" s="328"/>
    </row>
    <row r="4" ht="15">
      <c r="A4" s="9"/>
    </row>
    <row r="5" spans="1:10" ht="15">
      <c r="A5" s="330" t="s">
        <v>223</v>
      </c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5">
      <c r="A6" s="14"/>
      <c r="B6" s="14"/>
      <c r="C6" s="14"/>
      <c r="D6" s="14"/>
      <c r="E6" s="14"/>
      <c r="F6" s="14"/>
      <c r="G6" s="14"/>
      <c r="H6" s="14"/>
      <c r="I6" s="14"/>
      <c r="J6" s="29" t="s">
        <v>131</v>
      </c>
    </row>
    <row r="7" spans="1:11" s="27" customFormat="1" ht="32.25" customHeight="1">
      <c r="A7" s="331" t="s">
        <v>224</v>
      </c>
      <c r="B7" s="331"/>
      <c r="C7" s="331"/>
      <c r="D7" s="331"/>
      <c r="E7" s="331"/>
      <c r="F7" s="331"/>
      <c r="G7" s="331"/>
      <c r="H7" s="331"/>
      <c r="I7" s="331"/>
      <c r="J7" s="331"/>
      <c r="K7" s="28"/>
    </row>
    <row r="8" ht="15">
      <c r="A8" s="9"/>
    </row>
    <row r="9" spans="1:10" ht="15">
      <c r="A9" s="328" t="s">
        <v>40</v>
      </c>
      <c r="B9" s="328"/>
      <c r="C9" s="328"/>
      <c r="D9" s="328"/>
      <c r="E9" s="328"/>
      <c r="F9" s="328"/>
      <c r="G9" s="328"/>
      <c r="H9" s="328"/>
      <c r="I9" s="328"/>
      <c r="J9" s="328"/>
    </row>
    <row r="10" ht="15">
      <c r="A10" s="9"/>
    </row>
    <row r="11" spans="1:11" s="39" customFormat="1" ht="30" customHeight="1">
      <c r="A11" s="332" t="s">
        <v>41</v>
      </c>
      <c r="B11" s="332" t="s">
        <v>42</v>
      </c>
      <c r="C11" s="332" t="s">
        <v>43</v>
      </c>
      <c r="D11" s="332" t="s">
        <v>44</v>
      </c>
      <c r="E11" s="332"/>
      <c r="F11" s="332"/>
      <c r="G11" s="332"/>
      <c r="H11" s="332" t="s">
        <v>45</v>
      </c>
      <c r="I11" s="332" t="s">
        <v>46</v>
      </c>
      <c r="J11" s="332" t="s">
        <v>138</v>
      </c>
      <c r="K11" s="24"/>
    </row>
    <row r="12" spans="1:11" s="39" customFormat="1" ht="15">
      <c r="A12" s="332"/>
      <c r="B12" s="332"/>
      <c r="C12" s="332"/>
      <c r="D12" s="332" t="s">
        <v>7</v>
      </c>
      <c r="E12" s="332" t="s">
        <v>8</v>
      </c>
      <c r="F12" s="332"/>
      <c r="G12" s="332"/>
      <c r="H12" s="332"/>
      <c r="I12" s="332"/>
      <c r="J12" s="332"/>
      <c r="K12" s="24"/>
    </row>
    <row r="13" spans="1:11" s="39" customFormat="1" ht="87" customHeight="1">
      <c r="A13" s="332"/>
      <c r="B13" s="332"/>
      <c r="C13" s="332"/>
      <c r="D13" s="332"/>
      <c r="E13" s="38" t="s">
        <v>47</v>
      </c>
      <c r="F13" s="38" t="s">
        <v>48</v>
      </c>
      <c r="G13" s="38" t="s">
        <v>49</v>
      </c>
      <c r="H13" s="332"/>
      <c r="I13" s="332"/>
      <c r="J13" s="332"/>
      <c r="K13" s="24"/>
    </row>
    <row r="14" spans="1:11" s="41" customFormat="1" ht="12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8</v>
      </c>
      <c r="I14" s="40">
        <v>9</v>
      </c>
      <c r="J14" s="40">
        <v>10</v>
      </c>
      <c r="K14" s="42"/>
    </row>
    <row r="15" spans="1:12" ht="101.25" customHeight="1">
      <c r="A15" s="30">
        <v>1</v>
      </c>
      <c r="B15" s="242" t="s">
        <v>327</v>
      </c>
      <c r="C15" s="35">
        <v>1</v>
      </c>
      <c r="D15" s="35">
        <f>E15+F15+G15</f>
        <v>53475</v>
      </c>
      <c r="E15" s="36">
        <v>21390</v>
      </c>
      <c r="F15" s="36"/>
      <c r="G15" s="35">
        <v>32085</v>
      </c>
      <c r="H15" s="44"/>
      <c r="I15" s="35">
        <v>1</v>
      </c>
      <c r="J15" s="35">
        <f aca="true" t="shared" si="0" ref="J15:J21">C15*D15*(1+H15/100)*I15*12</f>
        <v>641700</v>
      </c>
      <c r="L15" s="10"/>
    </row>
    <row r="16" spans="1:12" ht="90" customHeight="1">
      <c r="A16" s="30">
        <v>2</v>
      </c>
      <c r="B16" s="242" t="s">
        <v>328</v>
      </c>
      <c r="C16" s="35">
        <v>6</v>
      </c>
      <c r="D16" s="35">
        <f aca="true" t="shared" si="1" ref="D16:D21">E16+F16+G16</f>
        <v>29530</v>
      </c>
      <c r="E16" s="36">
        <v>19530</v>
      </c>
      <c r="F16" s="36"/>
      <c r="G16" s="35">
        <v>10000</v>
      </c>
      <c r="H16" s="44">
        <v>50</v>
      </c>
      <c r="I16" s="35">
        <v>1</v>
      </c>
      <c r="J16" s="35">
        <f t="shared" si="0"/>
        <v>3189240</v>
      </c>
      <c r="L16" s="10"/>
    </row>
    <row r="17" spans="1:12" ht="41.25" customHeight="1">
      <c r="A17" s="30">
        <v>3</v>
      </c>
      <c r="B17" s="43" t="s">
        <v>329</v>
      </c>
      <c r="C17" s="35">
        <v>1</v>
      </c>
      <c r="D17" s="35">
        <f t="shared" si="1"/>
        <v>29530</v>
      </c>
      <c r="E17" s="36">
        <v>19530</v>
      </c>
      <c r="F17" s="36"/>
      <c r="G17" s="35">
        <v>10000</v>
      </c>
      <c r="H17" s="44">
        <v>50</v>
      </c>
      <c r="I17" s="35">
        <v>1</v>
      </c>
      <c r="J17" s="35">
        <f t="shared" si="0"/>
        <v>531540</v>
      </c>
      <c r="L17" s="10"/>
    </row>
    <row r="18" spans="1:12" ht="35.25" customHeight="1">
      <c r="A18" s="30">
        <v>4</v>
      </c>
      <c r="B18" s="43" t="s">
        <v>330</v>
      </c>
      <c r="C18" s="35">
        <v>9</v>
      </c>
      <c r="D18" s="35">
        <f t="shared" si="1"/>
        <v>19900</v>
      </c>
      <c r="E18" s="36">
        <v>14900</v>
      </c>
      <c r="F18" s="36"/>
      <c r="G18" s="35">
        <v>5000</v>
      </c>
      <c r="H18" s="44"/>
      <c r="I18" s="35">
        <v>1</v>
      </c>
      <c r="J18" s="35">
        <f t="shared" si="0"/>
        <v>2149200</v>
      </c>
      <c r="L18" s="10"/>
    </row>
    <row r="19" spans="1:12" ht="48.75" customHeight="1">
      <c r="A19" s="30">
        <v>5</v>
      </c>
      <c r="B19" s="43" t="s">
        <v>331</v>
      </c>
      <c r="C19" s="35">
        <v>54</v>
      </c>
      <c r="D19" s="35">
        <f t="shared" si="1"/>
        <v>16900</v>
      </c>
      <c r="E19" s="36">
        <v>12900</v>
      </c>
      <c r="F19" s="36"/>
      <c r="G19" s="35">
        <v>4000</v>
      </c>
      <c r="H19" s="44"/>
      <c r="I19" s="35">
        <v>1</v>
      </c>
      <c r="J19" s="35">
        <f t="shared" si="0"/>
        <v>10951200</v>
      </c>
      <c r="L19" s="10"/>
    </row>
    <row r="20" spans="1:12" ht="47.25" customHeight="1">
      <c r="A20" s="30">
        <v>6</v>
      </c>
      <c r="B20" s="43" t="s">
        <v>332</v>
      </c>
      <c r="C20" s="35">
        <v>14</v>
      </c>
      <c r="D20" s="35">
        <f t="shared" si="1"/>
        <v>12200</v>
      </c>
      <c r="E20" s="36">
        <v>9100</v>
      </c>
      <c r="F20" s="36"/>
      <c r="G20" s="35">
        <v>3100</v>
      </c>
      <c r="H20" s="44"/>
      <c r="I20" s="35">
        <v>1</v>
      </c>
      <c r="J20" s="35">
        <f t="shared" si="0"/>
        <v>2049600</v>
      </c>
      <c r="L20" s="10"/>
    </row>
    <row r="21" spans="1:12" ht="45.75" customHeight="1">
      <c r="A21" s="30">
        <v>7</v>
      </c>
      <c r="B21" s="43" t="s">
        <v>333</v>
      </c>
      <c r="C21" s="35">
        <v>17.5</v>
      </c>
      <c r="D21" s="35">
        <f t="shared" si="1"/>
        <v>9435</v>
      </c>
      <c r="E21" s="36">
        <v>7085</v>
      </c>
      <c r="F21" s="36"/>
      <c r="G21" s="35">
        <v>2350</v>
      </c>
      <c r="H21" s="44"/>
      <c r="I21" s="35">
        <v>1</v>
      </c>
      <c r="J21" s="35">
        <f t="shared" si="0"/>
        <v>1981350</v>
      </c>
      <c r="L21" s="10"/>
    </row>
    <row r="22" spans="1:11" s="110" customFormat="1" ht="14.25">
      <c r="A22" s="329" t="s">
        <v>50</v>
      </c>
      <c r="B22" s="329"/>
      <c r="C22" s="37">
        <f>SUM(C15:C21)</f>
        <v>102.5</v>
      </c>
      <c r="D22" s="37">
        <f>SUM(D15:D21)</f>
        <v>170970</v>
      </c>
      <c r="E22" s="37" t="s">
        <v>51</v>
      </c>
      <c r="F22" s="37" t="s">
        <v>51</v>
      </c>
      <c r="G22" s="37" t="s">
        <v>51</v>
      </c>
      <c r="H22" s="37" t="s">
        <v>51</v>
      </c>
      <c r="I22" s="37" t="s">
        <v>51</v>
      </c>
      <c r="J22" s="37">
        <f>SUM(J15:J21)</f>
        <v>21493830</v>
      </c>
      <c r="K22" s="109"/>
    </row>
    <row r="23" spans="4:10" ht="15">
      <c r="D23" s="24"/>
      <c r="E23" s="24"/>
      <c r="F23" s="24"/>
      <c r="G23" s="24"/>
      <c r="H23" s="24"/>
      <c r="I23" s="24"/>
      <c r="J23" s="24"/>
    </row>
    <row r="24" spans="5:10" ht="15">
      <c r="E24" s="100">
        <f aca="true" t="shared" si="2" ref="E24:E30">E15*C15</f>
        <v>21390</v>
      </c>
      <c r="I24" s="108">
        <v>211</v>
      </c>
      <c r="J24" s="100">
        <v>28230240</v>
      </c>
    </row>
    <row r="25" spans="5:10" ht="15">
      <c r="E25" s="100">
        <f t="shared" si="2"/>
        <v>117180</v>
      </c>
      <c r="J25" s="10"/>
    </row>
    <row r="26" spans="5:10" ht="15">
      <c r="E26" s="100">
        <f t="shared" si="2"/>
        <v>19530</v>
      </c>
      <c r="J26" s="10"/>
    </row>
    <row r="27" spans="5:10" ht="15">
      <c r="E27" s="100">
        <f t="shared" si="2"/>
        <v>134100</v>
      </c>
      <c r="J27" s="10"/>
    </row>
    <row r="28" spans="5:10" ht="15">
      <c r="E28" s="100">
        <f t="shared" si="2"/>
        <v>696600</v>
      </c>
      <c r="J28" s="10"/>
    </row>
    <row r="29" spans="5:10" ht="15">
      <c r="E29" s="100">
        <f t="shared" si="2"/>
        <v>127400</v>
      </c>
      <c r="J29" s="10"/>
    </row>
    <row r="30" spans="5:10" ht="15">
      <c r="E30" s="100">
        <f t="shared" si="2"/>
        <v>123987.5</v>
      </c>
      <c r="J30" s="10"/>
    </row>
    <row r="31" spans="5:10" ht="15">
      <c r="E31" s="100">
        <f>SUM(E24:E30)</f>
        <v>1240187.5</v>
      </c>
      <c r="J31" s="10"/>
    </row>
  </sheetData>
  <sheetProtection/>
  <mergeCells count="15">
    <mergeCell ref="E12:G12"/>
    <mergeCell ref="A11:A13"/>
    <mergeCell ref="B11:B13"/>
    <mergeCell ref="C11:C13"/>
    <mergeCell ref="D11:G11"/>
    <mergeCell ref="A1:J1"/>
    <mergeCell ref="A22:B22"/>
    <mergeCell ref="A3:J3"/>
    <mergeCell ref="A5:J5"/>
    <mergeCell ref="A7:J7"/>
    <mergeCell ref="A9:J9"/>
    <mergeCell ref="H11:H13"/>
    <mergeCell ref="I11:I13"/>
    <mergeCell ref="J11:J13"/>
    <mergeCell ref="D12:D1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9.125" style="48" customWidth="1"/>
    <col min="2" max="6" width="14.375" style="48" customWidth="1"/>
    <col min="7" max="16384" width="9.125" style="48" customWidth="1"/>
  </cols>
  <sheetData>
    <row r="1" ht="15">
      <c r="F1" s="49" t="s">
        <v>133</v>
      </c>
    </row>
    <row r="2" ht="15">
      <c r="F2" s="49"/>
    </row>
    <row r="3" spans="1:6" ht="15">
      <c r="A3" s="306" t="s">
        <v>124</v>
      </c>
      <c r="B3" s="306"/>
      <c r="C3" s="306"/>
      <c r="D3" s="306"/>
      <c r="E3" s="306"/>
      <c r="F3" s="306"/>
    </row>
    <row r="4" spans="1:6" ht="15">
      <c r="A4" s="306" t="s">
        <v>125</v>
      </c>
      <c r="B4" s="306"/>
      <c r="C4" s="306"/>
      <c r="D4" s="306"/>
      <c r="E4" s="306"/>
      <c r="F4" s="306"/>
    </row>
    <row r="5" ht="15">
      <c r="A5" s="57"/>
    </row>
    <row r="6" spans="1:6" s="74" customFormat="1" ht="95.25" customHeight="1">
      <c r="A6" s="63" t="s">
        <v>41</v>
      </c>
      <c r="B6" s="63" t="s">
        <v>52</v>
      </c>
      <c r="C6" s="63" t="s">
        <v>126</v>
      </c>
      <c r="D6" s="63" t="s">
        <v>127</v>
      </c>
      <c r="E6" s="63" t="s">
        <v>128</v>
      </c>
      <c r="F6" s="63" t="s">
        <v>86</v>
      </c>
    </row>
    <row r="7" spans="1:6" s="76" customFormat="1" ht="21" customHeight="1">
      <c r="A7" s="75">
        <v>1</v>
      </c>
      <c r="B7" s="215">
        <v>2</v>
      </c>
      <c r="C7" s="75">
        <v>3</v>
      </c>
      <c r="D7" s="75">
        <v>4</v>
      </c>
      <c r="E7" s="75">
        <v>5</v>
      </c>
      <c r="F7" s="75">
        <v>6</v>
      </c>
    </row>
    <row r="8" spans="1:6" s="76" customFormat="1" ht="35.25" customHeight="1">
      <c r="A8" s="211">
        <v>1</v>
      </c>
      <c r="B8" s="217" t="s">
        <v>265</v>
      </c>
      <c r="C8" s="213"/>
      <c r="D8" s="75">
        <v>7</v>
      </c>
      <c r="E8" s="75"/>
      <c r="F8" s="75">
        <v>65000</v>
      </c>
    </row>
    <row r="9" spans="1:8" ht="31.5">
      <c r="A9" s="212">
        <v>2</v>
      </c>
      <c r="B9" s="217" t="s">
        <v>266</v>
      </c>
      <c r="C9" s="214"/>
      <c r="D9" s="52">
        <v>7</v>
      </c>
      <c r="E9" s="52"/>
      <c r="F9" s="52">
        <v>5000</v>
      </c>
      <c r="G9" s="54"/>
      <c r="H9" s="54"/>
    </row>
    <row r="10" spans="1:8" ht="31.5">
      <c r="A10" s="212">
        <v>3</v>
      </c>
      <c r="B10" s="217" t="s">
        <v>267</v>
      </c>
      <c r="C10" s="214"/>
      <c r="D10" s="52"/>
      <c r="E10" s="52"/>
      <c r="F10" s="52">
        <v>35000</v>
      </c>
      <c r="G10" s="54"/>
      <c r="H10" s="54"/>
    </row>
    <row r="11" spans="1:8" ht="15">
      <c r="A11" s="52"/>
      <c r="B11" s="216" t="s">
        <v>50</v>
      </c>
      <c r="C11" s="52" t="s">
        <v>51</v>
      </c>
      <c r="D11" s="52" t="s">
        <v>51</v>
      </c>
      <c r="E11" s="52" t="s">
        <v>51</v>
      </c>
      <c r="F11" s="53">
        <v>105000</v>
      </c>
      <c r="G11" s="54"/>
      <c r="H11" s="54"/>
    </row>
    <row r="12" spans="6:8" ht="15">
      <c r="F12" s="54"/>
      <c r="G12" s="54"/>
      <c r="H12" s="54"/>
    </row>
    <row r="13" spans="6:8" ht="15">
      <c r="F13" s="54"/>
      <c r="G13" s="54"/>
      <c r="H13" s="54"/>
    </row>
    <row r="14" spans="1:8" s="102" customFormat="1" ht="15">
      <c r="A14" s="101" t="s">
        <v>145</v>
      </c>
      <c r="F14" s="103"/>
      <c r="G14" s="103"/>
      <c r="H14" s="103"/>
    </row>
  </sheetData>
  <sheetProtection/>
  <mergeCells count="2">
    <mergeCell ref="A3:F3"/>
    <mergeCell ref="A4:F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Vic</cp:lastModifiedBy>
  <cp:lastPrinted>2017-01-20T10:27:32Z</cp:lastPrinted>
  <dcterms:created xsi:type="dcterms:W3CDTF">2016-11-15T11:35:14Z</dcterms:created>
  <dcterms:modified xsi:type="dcterms:W3CDTF">2017-01-30T09:00:39Z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